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640" windowHeight="9120"/>
  </bookViews>
  <sheets>
    <sheet name="BUDGET" sheetId="1" r:id="rId1"/>
  </sheets>
  <definedNames>
    <definedName name="_xlnm.Print_Titles" localSheetId="0">BUDGET!$13:$14</definedName>
    <definedName name="_xlnm.Print_Area" localSheetId="0">BUDGET!$A$2:$P$58</definedName>
  </definedNames>
  <calcPr calcId="145621"/>
</workbook>
</file>

<file path=xl/calcChain.xml><?xml version="1.0" encoding="utf-8"?>
<calcChain xmlns="http://schemas.openxmlformats.org/spreadsheetml/2006/main">
  <c r="P12" i="1" l="1"/>
  <c r="P15" i="1"/>
  <c r="P16" i="1"/>
  <c r="P17" i="1"/>
  <c r="P18" i="1"/>
  <c r="P19" i="1"/>
  <c r="P20" i="1"/>
  <c r="D21" i="1"/>
  <c r="E21" i="1"/>
  <c r="F21" i="1"/>
  <c r="G21" i="1"/>
  <c r="H21" i="1"/>
  <c r="I21" i="1"/>
  <c r="J21" i="1"/>
  <c r="K21" i="1"/>
  <c r="L21" i="1"/>
  <c r="M21" i="1"/>
  <c r="N21" i="1"/>
  <c r="O21" i="1"/>
  <c r="N35" i="1"/>
  <c r="M35" i="1"/>
  <c r="K35" i="1"/>
  <c r="H35" i="1"/>
  <c r="F35" i="1"/>
  <c r="P33" i="1"/>
  <c r="P34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E54" i="1"/>
  <c r="F54" i="1"/>
  <c r="H54" i="1"/>
  <c r="I54" i="1"/>
  <c r="J54" i="1"/>
  <c r="K54" i="1"/>
  <c r="L54" i="1"/>
  <c r="M54" i="1"/>
  <c r="N54" i="1"/>
  <c r="O54" i="1"/>
  <c r="O35" i="1"/>
  <c r="P27" i="1"/>
  <c r="E35" i="1"/>
  <c r="I35" i="1"/>
  <c r="P37" i="1"/>
  <c r="P38" i="1"/>
  <c r="P39" i="1"/>
  <c r="P40" i="1"/>
  <c r="P25" i="1"/>
  <c r="D35" i="1"/>
  <c r="N29" i="1"/>
  <c r="F29" i="1"/>
  <c r="I29" i="1"/>
  <c r="M29" i="1"/>
  <c r="O29" i="1"/>
  <c r="G35" i="1"/>
  <c r="J35" i="1"/>
  <c r="L35" i="1"/>
  <c r="P30" i="1"/>
  <c r="P28" i="1"/>
  <c r="P32" i="1"/>
  <c r="P31" i="1"/>
  <c r="G54" i="1"/>
  <c r="D54" i="1"/>
  <c r="P36" i="1"/>
  <c r="E29" i="1"/>
  <c r="L29" i="1"/>
  <c r="P23" i="1"/>
  <c r="G29" i="1"/>
  <c r="P21" i="1" l="1"/>
  <c r="M55" i="1"/>
  <c r="M57" i="1" s="1"/>
  <c r="M58" i="1" s="1"/>
  <c r="K29" i="1"/>
  <c r="K55" i="1" s="1"/>
  <c r="K57" i="1" s="1"/>
  <c r="K58" i="1" s="1"/>
  <c r="H29" i="1"/>
  <c r="H55" i="1" s="1"/>
  <c r="H57" i="1" s="1"/>
  <c r="H58" i="1" s="1"/>
  <c r="O55" i="1"/>
  <c r="O57" i="1" s="1"/>
  <c r="O58" i="1" s="1"/>
  <c r="I55" i="1"/>
  <c r="I57" i="1" s="1"/>
  <c r="I58" i="1" s="1"/>
  <c r="P54" i="1"/>
  <c r="E55" i="1"/>
  <c r="E57" i="1" s="1"/>
  <c r="E58" i="1" s="1"/>
  <c r="G55" i="1"/>
  <c r="G57" i="1" s="1"/>
  <c r="G58" i="1" s="1"/>
  <c r="P35" i="1"/>
  <c r="P24" i="1"/>
  <c r="D29" i="1"/>
  <c r="D55" i="1" s="1"/>
  <c r="D57" i="1" s="1"/>
  <c r="D58" i="1" s="1"/>
  <c r="J29" i="1"/>
  <c r="J55" i="1" s="1"/>
  <c r="J57" i="1" s="1"/>
  <c r="J58" i="1" s="1"/>
  <c r="P26" i="1"/>
  <c r="L55" i="1"/>
  <c r="L57" i="1" s="1"/>
  <c r="L58" i="1" s="1"/>
  <c r="F55" i="1"/>
  <c r="F57" i="1" s="1"/>
  <c r="F58" i="1" s="1"/>
  <c r="N55" i="1"/>
  <c r="N57" i="1" s="1"/>
  <c r="N58" i="1" s="1"/>
  <c r="Q35" i="1" l="1"/>
  <c r="P29" i="1"/>
  <c r="P55" i="1" s="1"/>
  <c r="P57" i="1" s="1"/>
  <c r="P58" i="1" s="1"/>
</calcChain>
</file>

<file path=xl/sharedStrings.xml><?xml version="1.0" encoding="utf-8"?>
<sst xmlns="http://schemas.openxmlformats.org/spreadsheetml/2006/main" count="71" uniqueCount="71">
  <si>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</si>
  <si>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</si>
  <si>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</si>
  <si>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</si>
  <si>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</si>
  <si>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</si>
  <si>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</si>
  <si>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</si>
  <si>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</si>
  <si>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</si>
  <si>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</si>
  <si>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</si>
  <si>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</si>
  <si>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Food</t>
  </si>
  <si>
    <t>Beverage</t>
  </si>
  <si>
    <t>Minibar</t>
  </si>
  <si>
    <t>Tobacco</t>
  </si>
  <si>
    <t>Other Revenue</t>
  </si>
  <si>
    <t>Total F&amp;B</t>
  </si>
  <si>
    <t>cost %</t>
  </si>
  <si>
    <t>Cost of sales</t>
  </si>
  <si>
    <t>food cost (30%)</t>
  </si>
  <si>
    <t>tobacco (90%)</t>
  </si>
  <si>
    <t>Total Cost of Sales</t>
  </si>
  <si>
    <t>payroll cost</t>
  </si>
  <si>
    <t>salaries and wages</t>
  </si>
  <si>
    <t>related expenses</t>
  </si>
  <si>
    <t>Total Payrol</t>
  </si>
  <si>
    <t>Other cost</t>
  </si>
  <si>
    <t>cleaning supplies</t>
  </si>
  <si>
    <t xml:space="preserve"> </t>
  </si>
  <si>
    <t>flowers, decoration</t>
  </si>
  <si>
    <t>glass china silver</t>
  </si>
  <si>
    <t>laundry cost</t>
  </si>
  <si>
    <t>linen</t>
  </si>
  <si>
    <t>maintenance, repairs</t>
  </si>
  <si>
    <t>uniforms</t>
  </si>
  <si>
    <t>Total Other Cost</t>
  </si>
  <si>
    <t>Total F&amp;B Expenses</t>
  </si>
  <si>
    <t>Department profit (loss)</t>
  </si>
  <si>
    <t>Department profit (loss) %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</si>
  <si>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</si>
  <si>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</si>
  <si>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</si>
  <si>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</si>
  <si>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</si>
  <si>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</si>
  <si>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</si>
  <si>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</si>
  <si>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</si>
  <si>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</si>
  <si>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</si>
  <si>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</si>
  <si>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breakage &amp; spoilage </t>
  </si>
  <si>
    <t>Room Rental</t>
  </si>
  <si>
    <t>outside contarctors - úklid</t>
  </si>
  <si>
    <t>drobný inventář</t>
  </si>
  <si>
    <t>commisions - provize</t>
  </si>
  <si>
    <t>printing, stationery</t>
  </si>
  <si>
    <t>newspapers - tisk</t>
  </si>
  <si>
    <t>external contractors</t>
  </si>
  <si>
    <t>advertising - reklama</t>
  </si>
  <si>
    <t>repre</t>
  </si>
  <si>
    <t>spotřeba materiálu</t>
  </si>
  <si>
    <t xml:space="preserve">other </t>
  </si>
  <si>
    <t>IT/Computers,Gastrosystem</t>
  </si>
  <si>
    <t>music, audit</t>
  </si>
  <si>
    <t>oth. expenses</t>
  </si>
  <si>
    <t>beverage cost (31%)</t>
  </si>
  <si>
    <t>minibar (40%)</t>
  </si>
  <si>
    <t>F&amp;B Department - Budget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</si>
</sst>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_ ;[Red]\-#,##0\ "/>
    <numFmt numFmtId="166" formatCode="mmm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0" borderId="0"/>
    <xf numFmtId="0" fontId="1" fillId="0" borderId="0"/>
    <xf numFmtId="0" fontId="1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08">
    <xf numFmtId="0" fontId="0" fillId="0" borderId="0" xfId="0"/>
    <xf numFmtId="0" fontId="1" fillId="0" borderId="0" xfId="30" applyFont="1" applyFill="1" applyProtection="1">
      <protection locked="0"/>
    </xf>
    <xf numFmtId="0" fontId="1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2" fillId="24" borderId="10" xfId="30" applyFont="1" applyFill="1" applyBorder="1" applyProtection="1">
      <protection locked="0"/>
    </xf>
    <xf numFmtId="165" fontId="22" fillId="0" borderId="10" xfId="30" applyNumberFormat="1" applyFont="1" applyFill="1" applyBorder="1" applyProtection="1">
      <protection locked="0"/>
    </xf>
    <xf numFmtId="0" fontId="22" fillId="0" borderId="0" xfId="30" applyFont="1" applyFill="1" applyProtection="1">
      <protection locked="0"/>
    </xf>
    <xf numFmtId="0" fontId="22" fillId="24" borderId="0" xfId="30" applyFont="1" applyFill="1" applyBorder="1" applyProtection="1">
      <protection locked="0"/>
    </xf>
    <xf numFmtId="165" fontId="22" fillId="0" borderId="13" xfId="30" applyNumberFormat="1" applyFont="1" applyFill="1" applyBorder="1" applyProtection="1">
      <protection locked="0"/>
    </xf>
    <xf numFmtId="165" fontId="22" fillId="0" borderId="0" xfId="30" applyNumberFormat="1" applyFont="1" applyFill="1" applyBorder="1" applyProtection="1">
      <protection locked="0"/>
    </xf>
    <xf numFmtId="165" fontId="22" fillId="0" borderId="14" xfId="30" applyNumberFormat="1" applyFont="1" applyFill="1" applyBorder="1" applyProtection="1">
      <protection locked="0"/>
    </xf>
    <xf numFmtId="165" fontId="22" fillId="0" borderId="15" xfId="30" applyNumberFormat="1" applyFont="1" applyFill="1" applyBorder="1" applyProtection="1">
      <protection locked="0"/>
    </xf>
    <xf numFmtId="165" fontId="22" fillId="0" borderId="16" xfId="30" applyNumberFormat="1" applyFont="1" applyFill="1" applyBorder="1" applyProtection="1">
      <protection locked="0"/>
    </xf>
    <xf numFmtId="165" fontId="22" fillId="0" borderId="17" xfId="30" applyNumberFormat="1" applyFont="1" applyFill="1" applyBorder="1" applyProtection="1">
      <protection locked="0"/>
    </xf>
    <xf numFmtId="0" fontId="23" fillId="0" borderId="18" xfId="30" applyFont="1" applyFill="1" applyBorder="1" applyProtection="1">
      <protection locked="0"/>
    </xf>
    <xf numFmtId="164" fontId="23" fillId="0" borderId="0" xfId="30" applyNumberFormat="1" applyFont="1" applyFill="1" applyProtection="1">
      <protection locked="0"/>
    </xf>
    <xf numFmtId="9" fontId="22" fillId="25" borderId="0" xfId="30" applyNumberFormat="1" applyFont="1" applyFill="1" applyProtection="1">
      <protection locked="0"/>
    </xf>
    <xf numFmtId="9" fontId="22" fillId="25" borderId="0" xfId="30" applyNumberFormat="1" applyFont="1" applyFill="1" applyBorder="1" applyProtection="1">
      <protection locked="0"/>
    </xf>
    <xf numFmtId="0" fontId="22" fillId="0" borderId="18" xfId="30" applyFont="1" applyFill="1" applyBorder="1" applyProtection="1">
      <protection locked="0"/>
    </xf>
    <xf numFmtId="10" fontId="22" fillId="0" borderId="0" xfId="33" applyNumberFormat="1" applyFont="1" applyFill="1" applyBorder="1" applyProtection="1">
      <protection locked="0"/>
    </xf>
    <xf numFmtId="0" fontId="22" fillId="24" borderId="12" xfId="30" applyFont="1" applyFill="1" applyBorder="1" applyProtection="1">
      <protection locked="0"/>
    </xf>
    <xf numFmtId="0" fontId="22" fillId="24" borderId="14" xfId="30" applyFont="1" applyFill="1" applyBorder="1" applyProtection="1">
      <protection locked="0"/>
    </xf>
    <xf numFmtId="3" fontId="22" fillId="0" borderId="0" xfId="30" applyNumberFormat="1" applyFont="1" applyFill="1" applyBorder="1" applyProtection="1">
      <protection locked="0"/>
    </xf>
    <xf numFmtId="0" fontId="22" fillId="0" borderId="0" xfId="30" applyFont="1" applyProtection="1">
      <protection locked="0"/>
    </xf>
    <xf numFmtId="3" fontId="22" fillId="0" borderId="0" xfId="30" applyNumberFormat="1" applyFont="1" applyProtection="1">
      <protection locked="0"/>
    </xf>
    <xf numFmtId="165" fontId="26" fillId="0" borderId="0" xfId="31" applyNumberFormat="1" applyFont="1" applyFill="1" applyBorder="1" applyProtection="1">
      <protection locked="0"/>
    </xf>
    <xf numFmtId="0" fontId="22" fillId="24" borderId="17" xfId="30" applyFont="1" applyFill="1" applyBorder="1" applyProtection="1">
      <protection locked="0"/>
    </xf>
    <xf numFmtId="3" fontId="22" fillId="0" borderId="0" xfId="30" applyNumberFormat="1" applyFont="1" applyFill="1" applyProtection="1">
      <protection locked="0"/>
    </xf>
    <xf numFmtId="0" fontId="22" fillId="0" borderId="0" xfId="0" applyFont="1" applyFill="1" applyProtection="1">
      <protection locked="0"/>
    </xf>
    <xf numFmtId="165" fontId="22" fillId="26" borderId="19" xfId="30" applyNumberFormat="1" applyFont="1" applyFill="1" applyBorder="1" applyProtection="1"/>
    <xf numFmtId="165" fontId="22" fillId="26" borderId="20" xfId="30" applyNumberFormat="1" applyFont="1" applyFill="1" applyBorder="1" applyProtection="1"/>
    <xf numFmtId="165" fontId="22" fillId="26" borderId="21" xfId="30" applyNumberFormat="1" applyFont="1" applyFill="1" applyBorder="1" applyProtection="1"/>
    <xf numFmtId="165" fontId="23" fillId="26" borderId="21" xfId="30" applyNumberFormat="1" applyFont="1" applyFill="1" applyBorder="1" applyProtection="1"/>
    <xf numFmtId="165" fontId="22" fillId="0" borderId="0" xfId="30" applyNumberFormat="1" applyFont="1" applyFill="1" applyProtection="1"/>
    <xf numFmtId="165" fontId="22" fillId="26" borderId="22" xfId="30" applyNumberFormat="1" applyFont="1" applyFill="1" applyBorder="1" applyProtection="1"/>
    <xf numFmtId="165" fontId="23" fillId="26" borderId="22" xfId="30" applyNumberFormat="1" applyFont="1" applyFill="1" applyBorder="1" applyProtection="1"/>
    <xf numFmtId="165" fontId="22" fillId="26" borderId="23" xfId="30" applyNumberFormat="1" applyFont="1" applyFill="1" applyBorder="1" applyProtection="1"/>
    <xf numFmtId="10" fontId="22" fillId="26" borderId="24" xfId="33" applyNumberFormat="1" applyFont="1" applyFill="1" applyBorder="1" applyProtection="1"/>
    <xf numFmtId="0" fontId="1" fillId="0" borderId="0" xfId="30" applyFont="1" applyFill="1" applyProtection="1"/>
    <xf numFmtId="0" fontId="1" fillId="0" borderId="0" xfId="30" applyFont="1" applyFill="1" applyAlignment="1" applyProtection="1">
      <alignment horizontal="left" indent="1"/>
    </xf>
    <xf numFmtId="3" fontId="1" fillId="0" borderId="0" xfId="30" applyNumberFormat="1" applyFont="1" applyFill="1" applyProtection="1"/>
    <xf numFmtId="3" fontId="20" fillId="0" borderId="0" xfId="30" applyNumberFormat="1" applyFont="1" applyFill="1" applyProtection="1"/>
    <xf numFmtId="0" fontId="1" fillId="0" borderId="0" xfId="0" applyFont="1" applyFill="1" applyProtection="1"/>
    <xf numFmtId="0" fontId="24" fillId="0" borderId="0" xfId="0" applyFont="1" applyFill="1" applyProtection="1"/>
    <xf numFmtId="166" fontId="24" fillId="0" borderId="11" xfId="21" applyNumberFormat="1" applyFont="1" applyFill="1" applyBorder="1" applyAlignment="1" applyProtection="1">
      <alignment horizontal="center"/>
    </xf>
    <xf numFmtId="164" fontId="24" fillId="0" borderId="10" xfId="21" applyNumberFormat="1" applyFont="1" applyFill="1" applyBorder="1" applyAlignment="1" applyProtection="1">
      <alignment horizontal="center"/>
    </xf>
    <xf numFmtId="164" fontId="24" fillId="0" borderId="12" xfId="21" applyNumberFormat="1" applyFont="1" applyFill="1" applyBorder="1" applyAlignment="1" applyProtection="1">
      <alignment horizontal="center"/>
    </xf>
    <xf numFmtId="0" fontId="25" fillId="0" borderId="0" xfId="0" applyFont="1" applyFill="1" applyProtection="1"/>
    <xf numFmtId="164" fontId="26" fillId="0" borderId="13" xfId="21" applyNumberFormat="1" applyFont="1" applyFill="1" applyBorder="1" applyAlignment="1" applyProtection="1">
      <alignment horizontal="center"/>
    </xf>
    <xf numFmtId="164" fontId="26" fillId="0" borderId="0" xfId="21" applyNumberFormat="1" applyFont="1" applyFill="1" applyBorder="1" applyAlignment="1" applyProtection="1">
      <alignment horizontal="center"/>
    </xf>
    <xf numFmtId="164" fontId="26" fillId="0" borderId="14" xfId="21" applyNumberFormat="1" applyFont="1" applyFill="1" applyBorder="1" applyAlignment="1" applyProtection="1">
      <alignment horizontal="center"/>
    </xf>
    <xf numFmtId="0" fontId="22" fillId="24" borderId="11" xfId="30" applyFont="1" applyFill="1" applyBorder="1" applyAlignment="1" applyProtection="1">
      <alignment horizontal="left" indent="1"/>
    </xf>
    <xf numFmtId="0" fontId="22" fillId="24" borderId="10" xfId="30" applyFont="1" applyFill="1" applyBorder="1" applyProtection="1"/>
    <xf numFmtId="165" fontId="22" fillId="0" borderId="11" xfId="30" applyNumberFormat="1" applyFont="1" applyFill="1" applyBorder="1" applyProtection="1"/>
    <xf numFmtId="165" fontId="22" fillId="0" borderId="10" xfId="30" applyNumberFormat="1" applyFont="1" applyFill="1" applyBorder="1" applyProtection="1"/>
    <xf numFmtId="0" fontId="22" fillId="0" borderId="0" xfId="30" applyFont="1" applyFill="1" applyProtection="1"/>
    <xf numFmtId="0" fontId="22" fillId="24" borderId="13" xfId="30" applyFont="1" applyFill="1" applyBorder="1" applyAlignment="1" applyProtection="1">
      <alignment horizontal="left" indent="1"/>
    </xf>
    <xf numFmtId="0" fontId="22" fillId="24" borderId="0" xfId="30" applyFont="1" applyFill="1" applyBorder="1" applyProtection="1"/>
    <xf numFmtId="165" fontId="22" fillId="0" borderId="13" xfId="30" applyNumberFormat="1" applyFont="1" applyFill="1" applyBorder="1" applyProtection="1"/>
    <xf numFmtId="165" fontId="22" fillId="0" borderId="0" xfId="30" applyNumberFormat="1" applyFont="1" applyFill="1" applyBorder="1" applyProtection="1"/>
    <xf numFmtId="0" fontId="22" fillId="24" borderId="15" xfId="30" applyFont="1" applyFill="1" applyBorder="1" applyAlignment="1" applyProtection="1">
      <alignment horizontal="left" indent="1"/>
    </xf>
    <xf numFmtId="0" fontId="22" fillId="24" borderId="16" xfId="30" applyFont="1" applyFill="1" applyBorder="1" applyProtection="1"/>
    <xf numFmtId="165" fontId="22" fillId="0" borderId="15" xfId="30" applyNumberFormat="1" applyFont="1" applyFill="1" applyBorder="1" applyProtection="1"/>
    <xf numFmtId="165" fontId="22" fillId="0" borderId="16" xfId="30" applyNumberFormat="1" applyFont="1" applyFill="1" applyBorder="1" applyProtection="1"/>
    <xf numFmtId="165" fontId="22" fillId="0" borderId="17" xfId="30" applyNumberFormat="1" applyFont="1" applyFill="1" applyBorder="1" applyProtection="1"/>
    <xf numFmtId="0" fontId="23" fillId="0" borderId="15" xfId="30" applyFont="1" applyFill="1" applyBorder="1" applyAlignment="1" applyProtection="1">
      <alignment horizontal="left" indent="1"/>
    </xf>
    <xf numFmtId="0" fontId="23" fillId="0" borderId="18" xfId="30" applyFont="1" applyFill="1" applyBorder="1" applyProtection="1"/>
    <xf numFmtId="0" fontId="22" fillId="0" borderId="0" xfId="30" applyFont="1" applyFill="1" applyAlignment="1" applyProtection="1">
      <alignment horizontal="left" indent="1"/>
    </xf>
    <xf numFmtId="0" fontId="22" fillId="0" borderId="0" xfId="30" applyFont="1" applyFill="1" applyAlignment="1" applyProtection="1">
      <alignment horizontal="center"/>
    </xf>
    <xf numFmtId="0" fontId="23" fillId="24" borderId="11" xfId="30" applyFont="1" applyFill="1" applyBorder="1" applyAlignment="1" applyProtection="1">
      <alignment horizontal="left" indent="1"/>
    </xf>
    <xf numFmtId="0" fontId="23" fillId="24" borderId="13" xfId="30" applyFont="1" applyFill="1" applyBorder="1" applyAlignment="1" applyProtection="1">
      <alignment horizontal="left" indent="1"/>
    </xf>
    <xf numFmtId="0" fontId="23" fillId="0" borderId="25" xfId="30" applyFont="1" applyFill="1" applyBorder="1" applyAlignment="1" applyProtection="1">
      <alignment horizontal="left" indent="1"/>
    </xf>
    <xf numFmtId="0" fontId="22" fillId="0" borderId="18" xfId="30" applyFont="1" applyFill="1" applyBorder="1" applyProtection="1"/>
    <xf numFmtId="10" fontId="22" fillId="0" borderId="0" xfId="33" applyNumberFormat="1" applyFont="1" applyFill="1" applyBorder="1" applyProtection="1"/>
    <xf numFmtId="165" fontId="22" fillId="0" borderId="18" xfId="30" applyNumberFormat="1" applyFont="1" applyFill="1" applyBorder="1" applyProtection="1"/>
    <xf numFmtId="0" fontId="22" fillId="0" borderId="25" xfId="30" applyFont="1" applyFill="1" applyBorder="1" applyAlignment="1" applyProtection="1">
      <alignment horizontal="left" indent="1"/>
    </xf>
    <xf numFmtId="165" fontId="23" fillId="0" borderId="16" xfId="30" applyNumberFormat="1" applyFont="1" applyFill="1" applyBorder="1" applyProtection="1"/>
    <xf numFmtId="0" fontId="22" fillId="24" borderId="26" xfId="30" applyFont="1" applyFill="1" applyBorder="1" applyAlignment="1" applyProtection="1">
      <alignment horizontal="left" indent="1"/>
    </xf>
    <xf numFmtId="0" fontId="22" fillId="24" borderId="27" xfId="30" applyFont="1" applyFill="1" applyBorder="1" applyProtection="1"/>
    <xf numFmtId="165" fontId="22" fillId="0" borderId="28" xfId="30" applyNumberFormat="1" applyFont="1" applyFill="1" applyBorder="1" applyProtection="1"/>
    <xf numFmtId="165" fontId="22" fillId="0" borderId="29" xfId="30" applyNumberFormat="1" applyFont="1" applyFill="1" applyBorder="1" applyProtection="1"/>
    <xf numFmtId="0" fontId="22" fillId="24" borderId="30" xfId="30" applyFont="1" applyFill="1" applyBorder="1" applyAlignment="1" applyProtection="1">
      <alignment horizontal="left" indent="1"/>
    </xf>
    <xf numFmtId="0" fontId="22" fillId="24" borderId="31" xfId="30" applyFont="1" applyFill="1" applyBorder="1" applyProtection="1"/>
    <xf numFmtId="10" fontId="22" fillId="0" borderId="32" xfId="33" applyNumberFormat="1" applyFont="1" applyFill="1" applyBorder="1" applyProtection="1"/>
    <xf numFmtId="10" fontId="22" fillId="0" borderId="33" xfId="33" applyNumberFormat="1" applyFont="1" applyFill="1" applyBorder="1" applyProtection="1"/>
    <xf numFmtId="0" fontId="22" fillId="0" borderId="0" xfId="0" applyFont="1" applyFill="1" applyAlignment="1" applyProtection="1">
      <alignment horizontal="left" indent="1"/>
    </xf>
    <xf numFmtId="0" fontId="22" fillId="0" borderId="0" xfId="0" applyFont="1" applyFill="1" applyProtection="1"/>
    <xf numFmtId="3" fontId="22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3" fontId="1" fillId="0" borderId="0" xfId="0" applyNumberFormat="1" applyFont="1" applyFill="1" applyProtection="1"/>
    <xf numFmtId="165" fontId="23" fillId="0" borderId="18" xfId="30" applyNumberFormat="1" applyFont="1" applyFill="1" applyBorder="1" applyProtection="1"/>
    <xf numFmtId="165" fontId="23" fillId="0" borderId="34" xfId="30" applyNumberFormat="1" applyFont="1" applyFill="1" applyBorder="1" applyProtection="1"/>
    <xf numFmtId="165" fontId="22" fillId="26" borderId="14" xfId="30" applyNumberFormat="1" applyFont="1" applyFill="1" applyBorder="1" applyProtection="1"/>
    <xf numFmtId="165" fontId="22" fillId="0" borderId="14" xfId="30" applyNumberFormat="1" applyFont="1" applyFill="1" applyBorder="1" applyProtection="1"/>
    <xf numFmtId="165" fontId="22" fillId="0" borderId="0" xfId="31" applyNumberFormat="1" applyFont="1" applyFill="1" applyBorder="1" applyAlignment="1" applyProtection="1">
      <alignment horizontal="right" vertical="center"/>
      <protection locked="0"/>
    </xf>
    <xf numFmtId="3" fontId="22" fillId="0" borderId="0" xfId="31" applyNumberFormat="1" applyFont="1" applyFill="1" applyBorder="1" applyAlignment="1">
      <alignment horizontal="right" vertical="center"/>
    </xf>
    <xf numFmtId="3" fontId="21" fillId="0" borderId="0" xfId="3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24" fillId="26" borderId="19" xfId="0" applyFont="1" applyFill="1" applyBorder="1" applyAlignment="1" applyProtection="1">
      <alignment horizontal="center" vertical="center"/>
    </xf>
    <xf numFmtId="0" fontId="24" fillId="26" borderId="21" xfId="0" applyFont="1" applyFill="1" applyBorder="1" applyAlignment="1" applyProtection="1">
      <alignment horizontal="center" vertical="center"/>
    </xf>
    <xf numFmtId="0" fontId="25" fillId="27" borderId="0" xfId="0" applyFont="1" applyFill="1" applyAlignment="1" applyProtection="1">
      <alignment horizontal="left"/>
    </xf>
    <xf numFmtId="0" fontId="25" fillId="27" borderId="14" xfId="0" applyFont="1" applyFill="1" applyBorder="1" applyAlignment="1" applyProtection="1">
      <alignment horizontal="left"/>
    </xf>
    <xf numFmtId="0" fontId="25" fillId="27" borderId="16" xfId="0" applyFont="1" applyFill="1" applyBorder="1" applyAlignment="1" applyProtection="1">
      <alignment horizontal="left"/>
    </xf>
    <xf numFmtId="0" fontId="25" fillId="27" borderId="17" xfId="0" applyFont="1" applyFill="1" applyBorder="1" applyAlignment="1" applyProtection="1">
      <alignment horizontal="left"/>
    </xf>
    <xf numFmtId="3" fontId="21" fillId="0" borderId="0" xfId="3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omma_budget 2007" xfId="20"/>
    <cellStyle name="Čárka" xfId="21" builtinId="3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al_budget 2007" xfId="30"/>
    <cellStyle name="Normal_Trziste budget 2006-1" xfId="31"/>
    <cellStyle name="Normální" xfId="0" builtinId="0"/>
    <cellStyle name="Poznámka" xfId="32" builtinId="10" customBuiltin="1"/>
    <cellStyle name="Procenta" xfId="33" builtinId="5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Q80"/>
  <sheetViews>
    <sheetView tabSelected="1" zoomScale="75" zoomScaleNormal="75" workbookViewId="0">
      <pane xSplit="3" ySplit="14" topLeftCell="D15" activePane="bottomRight" state="frozen"/>
      <selection pane="topRight" activeCell="D1" sqref="D1"/>
      <selection pane="bottomLeft" activeCell="A6" sqref="A6"/>
      <selection pane="bottomRight" activeCell="R2" sqref="R2"/>
    </sheetView>
  </sheetViews>
  <sheetFormatPr defaultRowHeight="12.75" x14ac:dyDescent="0.2"/>
  <cols>
    <col min="1" max="1" width="3.7109375" style="43" customWidth="1"/>
    <col min="2" max="2" width="22.7109375" style="89" customWidth="1"/>
    <col min="3" max="3" width="26.5703125" style="43" customWidth="1"/>
    <col min="4" max="15" width="12.7109375" style="90" customWidth="1"/>
    <col min="16" max="16" width="13.7109375" style="90" customWidth="1"/>
    <col min="17" max="17" width="13.7109375" style="2" customWidth="1"/>
    <col min="18" max="18" width="10.42578125" style="43" bestFit="1" customWidth="1"/>
    <col min="19" max="16384" width="9.140625" style="43"/>
  </cols>
  <sheetData>
    <row r="1" spans="1:17" ht="18" x14ac:dyDescent="0.25">
      <c r="A1" s="39"/>
      <c r="B1" s="40"/>
      <c r="C1" s="39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  <c r="O1" s="41"/>
      <c r="P1" s="41"/>
      <c r="Q1" s="1"/>
    </row>
    <row r="2" spans="1:17" ht="20.25" x14ac:dyDescent="0.3">
      <c r="A2" s="106" t="s">
        <v>70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"/>
    </row>
    <row r="3" spans="1:17" ht="20.25" x14ac:dyDescent="0.3">
      <c r="A3" s="97"/>
      <c r="B3" s="98"/>
      <c r="C3" s="98">
        <v>2008</v>
      </c>
      <c r="D3" s="99">
        <v>165094</v>
      </c>
      <c r="E3" s="99">
        <v>646541</v>
      </c>
      <c r="F3" s="99">
        <v>986926</v>
      </c>
      <c r="G3" s="99">
        <v>1226854</v>
      </c>
      <c r="H3" s="99">
        <v>2824058</v>
      </c>
      <c r="I3" s="99">
        <v>2600491</v>
      </c>
      <c r="J3" s="99">
        <v>1706441</v>
      </c>
      <c r="K3" s="99">
        <v>1749118</v>
      </c>
      <c r="L3" s="99">
        <v>1901941</v>
      </c>
      <c r="M3" s="99">
        <v>1563541</v>
      </c>
      <c r="N3" s="98">
        <v>907121</v>
      </c>
      <c r="O3" s="98">
        <v>1751462</v>
      </c>
      <c r="P3" s="99">
        <v>18069598</v>
      </c>
      <c r="Q3" s="1">
        <v>21502822</v>
      </c>
    </row>
    <row r="4" spans="1:17" ht="20.25" x14ac:dyDescent="0.3">
      <c r="A4" s="97"/>
      <c r="B4" s="98"/>
      <c r="C4" s="98">
        <v>2009</v>
      </c>
      <c r="D4" s="99">
        <v>879601</v>
      </c>
      <c r="E4" s="99">
        <v>818469</v>
      </c>
      <c r="F4" s="99">
        <v>916735</v>
      </c>
      <c r="G4" s="99">
        <v>2122653</v>
      </c>
      <c r="H4" s="99">
        <v>2488668</v>
      </c>
      <c r="I4" s="99">
        <v>2416761</v>
      </c>
      <c r="J4" s="99">
        <v>2115418</v>
      </c>
      <c r="K4" s="99">
        <v>2251957</v>
      </c>
      <c r="L4" s="99">
        <v>2178122</v>
      </c>
      <c r="M4" s="99">
        <v>1919838</v>
      </c>
      <c r="N4" s="99">
        <v>1151788</v>
      </c>
      <c r="O4" s="98">
        <v>1567434</v>
      </c>
      <c r="P4" s="99">
        <v>20827437</v>
      </c>
      <c r="Q4" s="1">
        <v>24784650</v>
      </c>
    </row>
    <row r="5" spans="1:17" ht="20.25" x14ac:dyDescent="0.3">
      <c r="A5" s="97"/>
      <c r="B5" s="98"/>
      <c r="C5" s="98">
        <v>2010</v>
      </c>
      <c r="D5" s="99">
        <v>808186</v>
      </c>
      <c r="E5" s="99">
        <v>973532</v>
      </c>
      <c r="F5" s="99">
        <v>1206225</v>
      </c>
      <c r="G5" s="99">
        <v>1769701</v>
      </c>
      <c r="H5" s="99">
        <v>2175738</v>
      </c>
      <c r="I5" s="99">
        <v>2553333</v>
      </c>
      <c r="J5" s="99">
        <v>2460239</v>
      </c>
      <c r="K5" s="99">
        <v>2077648</v>
      </c>
      <c r="L5" s="99">
        <v>2259972</v>
      </c>
      <c r="M5" s="99">
        <v>2349362</v>
      </c>
      <c r="N5" s="99">
        <v>1322284</v>
      </c>
      <c r="O5" s="99">
        <v>1680884</v>
      </c>
      <c r="P5" s="99">
        <v>21637104</v>
      </c>
      <c r="Q5" s="1">
        <v>25964525</v>
      </c>
    </row>
    <row r="6" spans="1:17" ht="20.25" x14ac:dyDescent="0.3">
      <c r="A6" s="97"/>
      <c r="B6" s="98"/>
      <c r="C6" s="98">
        <v>2011</v>
      </c>
      <c r="D6" s="99">
        <v>950980</v>
      </c>
      <c r="E6" s="99">
        <v>1192064</v>
      </c>
      <c r="F6" s="99">
        <v>1821221</v>
      </c>
      <c r="G6" s="99">
        <v>2251065</v>
      </c>
      <c r="H6" s="99">
        <v>3357577</v>
      </c>
      <c r="I6" s="99">
        <v>3234887</v>
      </c>
      <c r="J6" s="99">
        <v>3074367</v>
      </c>
      <c r="K6" s="99">
        <v>2877914</v>
      </c>
      <c r="L6" s="99">
        <v>3172130</v>
      </c>
      <c r="M6" s="99">
        <v>2622928</v>
      </c>
      <c r="N6" s="99">
        <v>2018177</v>
      </c>
      <c r="O6" s="99">
        <v>2693159</v>
      </c>
      <c r="P6" s="99">
        <v>29266469</v>
      </c>
      <c r="Q6" s="1">
        <v>35119763</v>
      </c>
    </row>
    <row r="7" spans="1:17" ht="20.25" x14ac:dyDescent="0.3">
      <c r="A7" s="97"/>
      <c r="B7" s="98"/>
      <c r="C7" s="98">
        <v>2012</v>
      </c>
      <c r="D7" s="99">
        <v>1772442</v>
      </c>
      <c r="E7" s="99">
        <v>1595329</v>
      </c>
      <c r="F7" s="99">
        <v>2019341</v>
      </c>
      <c r="G7" s="99">
        <v>2785704</v>
      </c>
      <c r="H7" s="99">
        <v>3441718</v>
      </c>
      <c r="I7" s="99">
        <v>3676664</v>
      </c>
      <c r="J7" s="99">
        <v>2945559</v>
      </c>
      <c r="K7" s="99">
        <v>3224962</v>
      </c>
      <c r="L7" s="99">
        <v>3052781</v>
      </c>
      <c r="M7" s="99">
        <v>2992181</v>
      </c>
      <c r="N7" s="99">
        <v>2063008</v>
      </c>
      <c r="O7" s="99">
        <v>2766960</v>
      </c>
      <c r="P7" s="99">
        <v>32336650</v>
      </c>
      <c r="Q7" s="1">
        <v>38803979</v>
      </c>
    </row>
    <row r="8" spans="1:17" ht="20.25" x14ac:dyDescent="0.3">
      <c r="A8" s="97"/>
      <c r="B8" s="98"/>
      <c r="C8" s="98">
        <v>2013</v>
      </c>
      <c r="D8" s="99">
        <v>524928</v>
      </c>
      <c r="E8" s="99">
        <v>896160</v>
      </c>
      <c r="F8" s="99">
        <v>1605660</v>
      </c>
      <c r="G8" s="99">
        <v>2583443</v>
      </c>
      <c r="H8" s="99">
        <v>3402542</v>
      </c>
      <c r="I8" s="99">
        <v>3226941</v>
      </c>
      <c r="J8" s="99">
        <v>3244143</v>
      </c>
      <c r="K8" s="99">
        <v>3101728</v>
      </c>
      <c r="L8" s="99">
        <v>3166711</v>
      </c>
      <c r="M8" s="99">
        <v>3028495</v>
      </c>
      <c r="N8" s="99">
        <v>2162418</v>
      </c>
      <c r="O8" s="99">
        <v>2802837</v>
      </c>
      <c r="P8" s="99">
        <v>29746006</v>
      </c>
      <c r="Q8" s="1">
        <v>35695207</v>
      </c>
    </row>
    <row r="9" spans="1:17" ht="20.25" x14ac:dyDescent="0.3">
      <c r="A9" s="97"/>
      <c r="B9" s="98"/>
      <c r="C9" s="98">
        <v>2014</v>
      </c>
      <c r="D9" s="99">
        <v>1142146</v>
      </c>
      <c r="E9" s="99">
        <v>1615705</v>
      </c>
      <c r="F9" s="99">
        <v>2057261</v>
      </c>
      <c r="G9" s="99">
        <v>2950204</v>
      </c>
      <c r="H9" s="99">
        <v>3837922</v>
      </c>
      <c r="I9" s="99">
        <v>4004699</v>
      </c>
      <c r="J9" s="99">
        <v>3654276</v>
      </c>
      <c r="K9" s="99">
        <v>3517303</v>
      </c>
      <c r="L9" s="99">
        <v>3902323</v>
      </c>
      <c r="M9" s="99">
        <v>3678586</v>
      </c>
      <c r="N9" s="99">
        <v>2350950</v>
      </c>
      <c r="O9" s="99">
        <v>2963871</v>
      </c>
      <c r="P9" s="99">
        <v>35675246</v>
      </c>
      <c r="Q9" s="1">
        <v>43167048</v>
      </c>
    </row>
    <row r="10" spans="1:17" ht="20.25" x14ac:dyDescent="0.3">
      <c r="A10" s="97"/>
      <c r="B10" s="98"/>
      <c r="C10" s="98">
        <v>2015</v>
      </c>
      <c r="D10" s="99">
        <v>1091578</v>
      </c>
      <c r="E10" s="99">
        <v>2016917</v>
      </c>
      <c r="F10" s="99">
        <v>2492879</v>
      </c>
      <c r="G10" s="99">
        <v>3699979</v>
      </c>
      <c r="H10" s="99">
        <v>4607859</v>
      </c>
      <c r="I10" s="99">
        <v>4106281</v>
      </c>
      <c r="J10" s="99">
        <v>3899570</v>
      </c>
      <c r="K10" s="99">
        <v>3562444</v>
      </c>
      <c r="L10" s="99">
        <v>3708955</v>
      </c>
      <c r="M10" s="99">
        <v>3506051</v>
      </c>
      <c r="N10" s="99">
        <v>2309167</v>
      </c>
      <c r="O10" s="99">
        <v>2980871</v>
      </c>
      <c r="P10" s="99">
        <v>37982551</v>
      </c>
      <c r="Q10" s="1">
        <v>45958887</v>
      </c>
    </row>
    <row r="11" spans="1:17" ht="20.25" x14ac:dyDescent="0.3">
      <c r="A11" s="97"/>
      <c r="B11" s="98"/>
      <c r="C11" s="98">
        <v>2016</v>
      </c>
      <c r="D11" s="99">
        <v>483111</v>
      </c>
      <c r="E11" s="99">
        <v>1981865</v>
      </c>
      <c r="F11" s="99">
        <v>2225290</v>
      </c>
      <c r="G11" s="99">
        <v>3160368</v>
      </c>
      <c r="H11" s="99">
        <v>4506610</v>
      </c>
      <c r="I11" s="99">
        <v>4227497</v>
      </c>
      <c r="J11" s="99">
        <v>3929953</v>
      </c>
      <c r="K11" s="99">
        <v>4043236</v>
      </c>
      <c r="L11" s="99">
        <v>4336799</v>
      </c>
      <c r="M11" s="99">
        <v>3516097</v>
      </c>
      <c r="N11" s="99">
        <v>2187314</v>
      </c>
      <c r="O11" s="99">
        <v>2996088</v>
      </c>
      <c r="P11" s="99">
        <v>37594228</v>
      </c>
      <c r="Q11" s="1">
        <v>45212289</v>
      </c>
    </row>
    <row r="12" spans="1:17" ht="21" thickBot="1" x14ac:dyDescent="0.35">
      <c r="A12" s="97"/>
      <c r="B12" s="98"/>
      <c r="C12" s="98">
        <v>2017</v>
      </c>
      <c r="D12" s="99">
        <v>1441144</v>
      </c>
      <c r="E12" s="99">
        <v>1965700</v>
      </c>
      <c r="F12" s="99">
        <v>2495634</v>
      </c>
      <c r="G12" s="99">
        <v>3406367</v>
      </c>
      <c r="H12" s="99">
        <v>4675803</v>
      </c>
      <c r="I12" s="99">
        <v>4027048</v>
      </c>
      <c r="J12" s="99">
        <v>4312158</v>
      </c>
      <c r="K12" s="99">
        <v>3617579</v>
      </c>
      <c r="L12" s="99">
        <v>4046981</v>
      </c>
      <c r="M12" s="99">
        <v>3636613</v>
      </c>
      <c r="N12" s="99">
        <v>2017447</v>
      </c>
      <c r="O12" s="99">
        <v>2914609</v>
      </c>
      <c r="P12" s="99">
        <f>SUM(D12:O12)</f>
        <v>38557083</v>
      </c>
      <c r="Q12" s="1">
        <v>44865250</v>
      </c>
    </row>
    <row r="13" spans="1:17" s="48" customFormat="1" ht="15" x14ac:dyDescent="0.25">
      <c r="A13" s="44"/>
      <c r="B13" s="102"/>
      <c r="C13" s="103"/>
      <c r="D13" s="45" t="s">
        <v>41</v>
      </c>
      <c r="E13" s="46" t="s">
        <v>42</v>
      </c>
      <c r="F13" s="46" t="s">
        <v>43</v>
      </c>
      <c r="G13" s="46" t="s">
        <v>44</v>
      </c>
      <c r="H13" s="46" t="s">
        <v>45</v>
      </c>
      <c r="I13" s="46" t="s">
        <v>46</v>
      </c>
      <c r="J13" s="46" t="s">
        <v>47</v>
      </c>
      <c r="K13" s="46" t="s">
        <v>48</v>
      </c>
      <c r="L13" s="46" t="s">
        <v>49</v>
      </c>
      <c r="M13" s="46" t="s">
        <v>50</v>
      </c>
      <c r="N13" s="46" t="s">
        <v>51</v>
      </c>
      <c r="O13" s="47" t="s">
        <v>52</v>
      </c>
      <c r="P13" s="100" t="s">
        <v>12</v>
      </c>
      <c r="Q13" s="3"/>
    </row>
    <row r="14" spans="1:17" s="48" customFormat="1" ht="15.75" thickBot="1" x14ac:dyDescent="0.3">
      <c r="A14" s="44"/>
      <c r="B14" s="104"/>
      <c r="C14" s="105"/>
      <c r="D14" s="49" t="s">
        <v>0</v>
      </c>
      <c r="E14" s="50" t="s">
        <v>1</v>
      </c>
      <c r="F14" s="50" t="s">
        <v>2</v>
      </c>
      <c r="G14" s="50" t="s">
        <v>3</v>
      </c>
      <c r="H14" s="50" t="s">
        <v>4</v>
      </c>
      <c r="I14" s="50" t="s">
        <v>5</v>
      </c>
      <c r="J14" s="50" t="s">
        <v>6</v>
      </c>
      <c r="K14" s="50" t="s">
        <v>7</v>
      </c>
      <c r="L14" s="50" t="s">
        <v>8</v>
      </c>
      <c r="M14" s="50" t="s">
        <v>9</v>
      </c>
      <c r="N14" s="50" t="s">
        <v>10</v>
      </c>
      <c r="O14" s="51" t="s">
        <v>11</v>
      </c>
      <c r="P14" s="101"/>
      <c r="Q14" s="4"/>
    </row>
    <row r="15" spans="1:17" ht="14.25" x14ac:dyDescent="0.2">
      <c r="A15" s="39"/>
      <c r="B15" s="52" t="s">
        <v>13</v>
      </c>
      <c r="C15" s="53"/>
      <c r="D15" s="6">
        <v>563500</v>
      </c>
      <c r="E15" s="6">
        <v>1365000</v>
      </c>
      <c r="F15" s="6">
        <v>1600000</v>
      </c>
      <c r="G15" s="6">
        <v>2290000</v>
      </c>
      <c r="H15" s="6">
        <v>2950000</v>
      </c>
      <c r="I15" s="6">
        <v>2835000</v>
      </c>
      <c r="J15" s="6">
        <v>2700000</v>
      </c>
      <c r="K15" s="6">
        <v>2520000</v>
      </c>
      <c r="L15" s="6">
        <v>2650000</v>
      </c>
      <c r="M15" s="6">
        <v>2380000</v>
      </c>
      <c r="N15" s="6">
        <v>1500000</v>
      </c>
      <c r="O15" s="6">
        <v>2050000</v>
      </c>
      <c r="P15" s="30">
        <f t="shared" ref="P15:P20" si="0">SUM(D15:O15)</f>
        <v>25403500</v>
      </c>
      <c r="Q15" s="7"/>
    </row>
    <row r="16" spans="1:17" ht="14.25" x14ac:dyDescent="0.2">
      <c r="A16" s="39"/>
      <c r="B16" s="57" t="s">
        <v>14</v>
      </c>
      <c r="C16" s="58"/>
      <c r="D16" s="10">
        <v>241500</v>
      </c>
      <c r="E16" s="10">
        <v>585000</v>
      </c>
      <c r="F16" s="10">
        <v>700000</v>
      </c>
      <c r="G16" s="10">
        <v>1000000</v>
      </c>
      <c r="H16" s="10">
        <v>1320000</v>
      </c>
      <c r="I16" s="10">
        <v>1215000</v>
      </c>
      <c r="J16" s="10">
        <v>1200000</v>
      </c>
      <c r="K16" s="10">
        <v>1080000</v>
      </c>
      <c r="L16" s="10">
        <v>1150000</v>
      </c>
      <c r="M16" s="10">
        <v>1020000</v>
      </c>
      <c r="N16" s="10">
        <v>670000</v>
      </c>
      <c r="O16" s="10">
        <v>880000</v>
      </c>
      <c r="P16" s="31">
        <f t="shared" si="0"/>
        <v>11061500</v>
      </c>
      <c r="Q16" s="7"/>
    </row>
    <row r="17" spans="1:17" ht="14.25" x14ac:dyDescent="0.2">
      <c r="A17" s="39"/>
      <c r="B17" s="57" t="s">
        <v>15</v>
      </c>
      <c r="C17" s="58"/>
      <c r="D17" s="9">
        <v>3000</v>
      </c>
      <c r="E17" s="10">
        <v>7000</v>
      </c>
      <c r="F17" s="10">
        <v>11000</v>
      </c>
      <c r="G17" s="10">
        <v>12000</v>
      </c>
      <c r="H17" s="10">
        <v>14000</v>
      </c>
      <c r="I17" s="10">
        <v>14000</v>
      </c>
      <c r="J17" s="10">
        <v>11000</v>
      </c>
      <c r="K17" s="10">
        <v>11000</v>
      </c>
      <c r="L17" s="10">
        <v>14000</v>
      </c>
      <c r="M17" s="10">
        <v>12000</v>
      </c>
      <c r="N17" s="10">
        <v>7000</v>
      </c>
      <c r="O17" s="11">
        <v>10000</v>
      </c>
      <c r="P17" s="31">
        <f t="shared" si="0"/>
        <v>126000</v>
      </c>
      <c r="Q17" s="7"/>
    </row>
    <row r="18" spans="1:17" ht="14.25" x14ac:dyDescent="0.2">
      <c r="A18" s="39"/>
      <c r="B18" s="57" t="s">
        <v>16</v>
      </c>
      <c r="C18" s="58"/>
      <c r="D18" s="9">
        <v>1000</v>
      </c>
      <c r="E18" s="10">
        <v>1000</v>
      </c>
      <c r="F18" s="10">
        <v>1000</v>
      </c>
      <c r="G18" s="10">
        <v>1000</v>
      </c>
      <c r="H18" s="10">
        <v>1000</v>
      </c>
      <c r="I18" s="10">
        <v>1000</v>
      </c>
      <c r="J18" s="10">
        <v>1000</v>
      </c>
      <c r="K18" s="10">
        <v>1000</v>
      </c>
      <c r="L18" s="10">
        <v>1000</v>
      </c>
      <c r="M18" s="10">
        <v>1000</v>
      </c>
      <c r="N18" s="10">
        <v>1000</v>
      </c>
      <c r="O18" s="11">
        <v>1000</v>
      </c>
      <c r="P18" s="31">
        <f t="shared" si="0"/>
        <v>12000</v>
      </c>
      <c r="Q18" s="7"/>
    </row>
    <row r="19" spans="1:17" ht="14.25" x14ac:dyDescent="0.2">
      <c r="A19" s="39"/>
      <c r="B19" s="57" t="s">
        <v>54</v>
      </c>
      <c r="C19" s="58"/>
      <c r="D19" s="9">
        <v>1000</v>
      </c>
      <c r="E19" s="10">
        <v>4000</v>
      </c>
      <c r="F19" s="10">
        <v>4000</v>
      </c>
      <c r="G19" s="10">
        <v>4000</v>
      </c>
      <c r="H19" s="10">
        <v>4000</v>
      </c>
      <c r="I19" s="10">
        <v>4000</v>
      </c>
      <c r="J19" s="10">
        <v>4000</v>
      </c>
      <c r="K19" s="10">
        <v>4000</v>
      </c>
      <c r="L19" s="10">
        <v>4000</v>
      </c>
      <c r="M19" s="10">
        <v>4000</v>
      </c>
      <c r="N19" s="10">
        <v>4000</v>
      </c>
      <c r="O19" s="11">
        <v>4000</v>
      </c>
      <c r="P19" s="31">
        <f t="shared" si="0"/>
        <v>45000</v>
      </c>
      <c r="Q19" s="7"/>
    </row>
    <row r="20" spans="1:17" ht="15" thickBot="1" x14ac:dyDescent="0.25">
      <c r="A20" s="39"/>
      <c r="B20" s="61" t="s">
        <v>17</v>
      </c>
      <c r="C20" s="62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32">
        <f t="shared" si="0"/>
        <v>0</v>
      </c>
      <c r="Q20" s="7"/>
    </row>
    <row r="21" spans="1:17" ht="15.75" thickBot="1" x14ac:dyDescent="0.3">
      <c r="A21" s="39"/>
      <c r="B21" s="66" t="s">
        <v>18</v>
      </c>
      <c r="C21" s="67"/>
      <c r="D21" s="91">
        <f>SUM(D15:D20)</f>
        <v>810000</v>
      </c>
      <c r="E21" s="91">
        <f t="shared" ref="E21:O21" si="1">SUM(E15:E20)</f>
        <v>1962000</v>
      </c>
      <c r="F21" s="91">
        <f t="shared" si="1"/>
        <v>2316000</v>
      </c>
      <c r="G21" s="91">
        <f t="shared" si="1"/>
        <v>3307000</v>
      </c>
      <c r="H21" s="91">
        <f t="shared" si="1"/>
        <v>4289000</v>
      </c>
      <c r="I21" s="91">
        <f t="shared" si="1"/>
        <v>4069000</v>
      </c>
      <c r="J21" s="91">
        <f t="shared" si="1"/>
        <v>3916000</v>
      </c>
      <c r="K21" s="91">
        <f t="shared" si="1"/>
        <v>3616000</v>
      </c>
      <c r="L21" s="91">
        <f t="shared" si="1"/>
        <v>3819000</v>
      </c>
      <c r="M21" s="91">
        <f t="shared" si="1"/>
        <v>3417000</v>
      </c>
      <c r="N21" s="91">
        <f t="shared" si="1"/>
        <v>2182000</v>
      </c>
      <c r="O21" s="92">
        <f t="shared" si="1"/>
        <v>2945000</v>
      </c>
      <c r="P21" s="33">
        <f>SUM(P15:P20)</f>
        <v>36648000</v>
      </c>
      <c r="Q21" s="16"/>
    </row>
    <row r="22" spans="1:17" ht="15" thickBot="1" x14ac:dyDescent="0.25">
      <c r="A22" s="39"/>
      <c r="B22" s="68"/>
      <c r="C22" s="5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69" t="s">
        <v>19</v>
      </c>
    </row>
    <row r="23" spans="1:17" ht="15" x14ac:dyDescent="0.25">
      <c r="A23" s="39"/>
      <c r="B23" s="70" t="s">
        <v>20</v>
      </c>
      <c r="C23" s="5" t="s">
        <v>21</v>
      </c>
      <c r="D23" s="54">
        <v>176939</v>
      </c>
      <c r="E23" s="55">
        <v>428610</v>
      </c>
      <c r="F23" s="55">
        <v>502400</v>
      </c>
      <c r="G23" s="55">
        <v>719060</v>
      </c>
      <c r="H23" s="55">
        <v>926300</v>
      </c>
      <c r="I23" s="55">
        <v>890190</v>
      </c>
      <c r="J23" s="55">
        <v>847800</v>
      </c>
      <c r="K23" s="55">
        <v>791280</v>
      </c>
      <c r="L23" s="55">
        <v>832100</v>
      </c>
      <c r="M23" s="55">
        <v>747320</v>
      </c>
      <c r="N23" s="55">
        <v>471000</v>
      </c>
      <c r="O23" s="55">
        <v>643700</v>
      </c>
      <c r="P23" s="30">
        <f t="shared" ref="P23:P28" si="2">SUM(D23:O23)</f>
        <v>7976699</v>
      </c>
      <c r="Q23" s="17">
        <v>0.3</v>
      </c>
    </row>
    <row r="24" spans="1:17" ht="15" x14ac:dyDescent="0.25">
      <c r="A24" s="39"/>
      <c r="B24" s="71"/>
      <c r="C24" s="8" t="s">
        <v>68</v>
      </c>
      <c r="D24" s="59">
        <v>74865</v>
      </c>
      <c r="E24" s="60">
        <v>181350</v>
      </c>
      <c r="F24" s="60">
        <v>217000</v>
      </c>
      <c r="G24" s="60">
        <v>310000</v>
      </c>
      <c r="H24" s="60">
        <v>409200</v>
      </c>
      <c r="I24" s="60">
        <v>376650</v>
      </c>
      <c r="J24" s="60">
        <v>372000</v>
      </c>
      <c r="K24" s="60">
        <v>334800</v>
      </c>
      <c r="L24" s="60">
        <v>356500</v>
      </c>
      <c r="M24" s="60">
        <v>316200</v>
      </c>
      <c r="N24" s="60">
        <v>207700</v>
      </c>
      <c r="O24" s="60">
        <v>272800</v>
      </c>
      <c r="P24" s="31">
        <f t="shared" si="2"/>
        <v>3429065</v>
      </c>
      <c r="Q24" s="17">
        <v>0.31</v>
      </c>
    </row>
    <row r="25" spans="1:17" ht="15" x14ac:dyDescent="0.25">
      <c r="A25" s="39"/>
      <c r="B25" s="71"/>
      <c r="C25" s="8" t="s">
        <v>69</v>
      </c>
      <c r="D25" s="59">
        <v>1200</v>
      </c>
      <c r="E25" s="60">
        <v>2800</v>
      </c>
      <c r="F25" s="60">
        <v>4400</v>
      </c>
      <c r="G25" s="60">
        <v>4800</v>
      </c>
      <c r="H25" s="60">
        <v>5600</v>
      </c>
      <c r="I25" s="60">
        <v>5600</v>
      </c>
      <c r="J25" s="60">
        <v>4400</v>
      </c>
      <c r="K25" s="60">
        <v>4400</v>
      </c>
      <c r="L25" s="60">
        <v>5600</v>
      </c>
      <c r="M25" s="60">
        <v>4800</v>
      </c>
      <c r="N25" s="60">
        <v>2800</v>
      </c>
      <c r="O25" s="60">
        <v>4000</v>
      </c>
      <c r="P25" s="31">
        <f t="shared" si="2"/>
        <v>50400</v>
      </c>
      <c r="Q25" s="17">
        <v>0.4</v>
      </c>
    </row>
    <row r="26" spans="1:17" ht="15" x14ac:dyDescent="0.25">
      <c r="A26" s="39"/>
      <c r="B26" s="71"/>
      <c r="C26" s="8" t="s">
        <v>22</v>
      </c>
      <c r="D26" s="59">
        <v>400</v>
      </c>
      <c r="E26" s="60">
        <v>400</v>
      </c>
      <c r="F26" s="60">
        <v>400</v>
      </c>
      <c r="G26" s="60">
        <v>400</v>
      </c>
      <c r="H26" s="60">
        <v>400</v>
      </c>
      <c r="I26" s="60">
        <v>400</v>
      </c>
      <c r="J26" s="60">
        <v>400</v>
      </c>
      <c r="K26" s="60">
        <v>400</v>
      </c>
      <c r="L26" s="60">
        <v>400</v>
      </c>
      <c r="M26" s="60">
        <v>400</v>
      </c>
      <c r="N26" s="60">
        <v>400</v>
      </c>
      <c r="O26" s="94">
        <v>400</v>
      </c>
      <c r="P26" s="93">
        <f t="shared" si="2"/>
        <v>4800</v>
      </c>
      <c r="Q26" s="18">
        <v>0.9</v>
      </c>
    </row>
    <row r="27" spans="1:17" ht="15" x14ac:dyDescent="0.25">
      <c r="A27" s="39"/>
      <c r="B27" s="71"/>
      <c r="C27" s="8" t="s">
        <v>64</v>
      </c>
      <c r="D27" s="59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31">
        <f t="shared" si="2"/>
        <v>0</v>
      </c>
      <c r="Q27" s="18"/>
    </row>
    <row r="28" spans="1:17" ht="15.75" thickBot="1" x14ac:dyDescent="0.3">
      <c r="A28" s="39"/>
      <c r="B28" s="71"/>
      <c r="C28" s="27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  <c r="P28" s="32">
        <f t="shared" si="2"/>
        <v>0</v>
      </c>
      <c r="Q28" s="18"/>
    </row>
    <row r="29" spans="1:17" ht="15.75" thickBot="1" x14ac:dyDescent="0.3">
      <c r="A29" s="39"/>
      <c r="B29" s="72" t="s">
        <v>23</v>
      </c>
      <c r="C29" s="19"/>
      <c r="D29" s="64">
        <f t="shared" ref="D29:P29" si="3">SUM(D23:D28)</f>
        <v>253404</v>
      </c>
      <c r="E29" s="64">
        <f t="shared" si="3"/>
        <v>613160</v>
      </c>
      <c r="F29" s="64">
        <f t="shared" si="3"/>
        <v>724200</v>
      </c>
      <c r="G29" s="64">
        <f t="shared" si="3"/>
        <v>1034260</v>
      </c>
      <c r="H29" s="64">
        <f t="shared" si="3"/>
        <v>1341500</v>
      </c>
      <c r="I29" s="64">
        <f t="shared" si="3"/>
        <v>1272840</v>
      </c>
      <c r="J29" s="64">
        <f t="shared" si="3"/>
        <v>1224600</v>
      </c>
      <c r="K29" s="64">
        <f t="shared" si="3"/>
        <v>1130880</v>
      </c>
      <c r="L29" s="64">
        <f t="shared" si="3"/>
        <v>1194600</v>
      </c>
      <c r="M29" s="64">
        <f t="shared" si="3"/>
        <v>1068720</v>
      </c>
      <c r="N29" s="64">
        <f t="shared" si="3"/>
        <v>681900</v>
      </c>
      <c r="O29" s="64">
        <f t="shared" si="3"/>
        <v>920900</v>
      </c>
      <c r="P29" s="32">
        <f t="shared" si="3"/>
        <v>11460964</v>
      </c>
      <c r="Q29" s="20"/>
    </row>
    <row r="30" spans="1:17" ht="15" x14ac:dyDescent="0.25">
      <c r="A30" s="39"/>
      <c r="B30" s="70" t="s">
        <v>24</v>
      </c>
      <c r="C30" s="21" t="s">
        <v>25</v>
      </c>
      <c r="D30" s="10">
        <v>580000</v>
      </c>
      <c r="E30" s="10">
        <v>580000</v>
      </c>
      <c r="F30" s="10">
        <v>580000</v>
      </c>
      <c r="G30" s="10">
        <v>620000</v>
      </c>
      <c r="H30" s="10">
        <v>620000</v>
      </c>
      <c r="I30" s="10">
        <v>620000</v>
      </c>
      <c r="J30" s="10">
        <v>620000</v>
      </c>
      <c r="K30" s="10">
        <v>620000</v>
      </c>
      <c r="L30" s="10">
        <v>620000</v>
      </c>
      <c r="M30" s="10">
        <v>620000</v>
      </c>
      <c r="N30" s="10">
        <v>580000</v>
      </c>
      <c r="O30" s="10">
        <v>580000</v>
      </c>
      <c r="P30" s="31">
        <f>SUM(D30:O30)</f>
        <v>7240000</v>
      </c>
      <c r="Q30" s="7"/>
    </row>
    <row r="31" spans="1:17" ht="15" x14ac:dyDescent="0.25">
      <c r="A31" s="39"/>
      <c r="B31" s="71"/>
      <c r="C31" s="22" t="s">
        <v>26</v>
      </c>
      <c r="D31" s="10">
        <v>197200</v>
      </c>
      <c r="E31" s="10">
        <v>197200</v>
      </c>
      <c r="F31" s="10">
        <v>197200</v>
      </c>
      <c r="G31" s="10">
        <v>210800</v>
      </c>
      <c r="H31" s="10">
        <v>210800</v>
      </c>
      <c r="I31" s="10">
        <v>210800</v>
      </c>
      <c r="J31" s="10">
        <v>210800</v>
      </c>
      <c r="K31" s="10">
        <v>210800</v>
      </c>
      <c r="L31" s="10">
        <v>210800</v>
      </c>
      <c r="M31" s="10">
        <v>210800</v>
      </c>
      <c r="N31" s="10">
        <v>197200</v>
      </c>
      <c r="O31" s="10">
        <v>197200</v>
      </c>
      <c r="P31" s="31">
        <f>SUM(D31:O31)</f>
        <v>2461600</v>
      </c>
      <c r="Q31" s="23"/>
    </row>
    <row r="32" spans="1:17" ht="15" x14ac:dyDescent="0.25">
      <c r="A32" s="39"/>
      <c r="B32" s="71"/>
      <c r="C32" s="22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31">
        <f>SUM(D32:O32)</f>
        <v>0</v>
      </c>
      <c r="Q32" s="18"/>
    </row>
    <row r="33" spans="1:17" ht="15" x14ac:dyDescent="0.25">
      <c r="A33" s="39"/>
      <c r="B33" s="71"/>
      <c r="C33" s="22" t="s">
        <v>60</v>
      </c>
      <c r="D33" s="10">
        <v>160000</v>
      </c>
      <c r="E33" s="10">
        <v>165000</v>
      </c>
      <c r="F33" s="10">
        <v>175000</v>
      </c>
      <c r="G33" s="10">
        <v>195000</v>
      </c>
      <c r="H33" s="10">
        <v>195000</v>
      </c>
      <c r="I33" s="10">
        <v>195000</v>
      </c>
      <c r="J33" s="10">
        <v>195000</v>
      </c>
      <c r="K33" s="10">
        <v>195000</v>
      </c>
      <c r="L33" s="10">
        <v>195000</v>
      </c>
      <c r="M33" s="10">
        <v>195000</v>
      </c>
      <c r="N33" s="10">
        <v>175000</v>
      </c>
      <c r="O33" s="10">
        <v>185000</v>
      </c>
      <c r="P33" s="31">
        <f>SUM(D33:O33)</f>
        <v>2225000</v>
      </c>
      <c r="Q33" s="23"/>
    </row>
    <row r="34" spans="1:17" ht="15.75" thickBot="1" x14ac:dyDescent="0.3">
      <c r="A34" s="39"/>
      <c r="B34" s="71"/>
      <c r="C34" s="22" t="s">
        <v>55</v>
      </c>
      <c r="D34" s="10">
        <v>50000</v>
      </c>
      <c r="E34" s="10">
        <v>50000</v>
      </c>
      <c r="F34" s="10">
        <v>60000</v>
      </c>
      <c r="G34" s="10">
        <v>70000</v>
      </c>
      <c r="H34" s="10">
        <v>75000</v>
      </c>
      <c r="I34" s="10">
        <v>75000</v>
      </c>
      <c r="J34" s="10">
        <v>75000</v>
      </c>
      <c r="K34" s="10">
        <v>75000</v>
      </c>
      <c r="L34" s="10">
        <v>75000</v>
      </c>
      <c r="M34" s="10">
        <v>70000</v>
      </c>
      <c r="N34" s="10">
        <v>55000</v>
      </c>
      <c r="O34" s="10">
        <v>60000</v>
      </c>
      <c r="P34" s="31">
        <f>SUM(D34:O34)</f>
        <v>790000</v>
      </c>
      <c r="Q34" s="23"/>
    </row>
    <row r="35" spans="1:17" ht="15.75" thickBot="1" x14ac:dyDescent="0.3">
      <c r="A35" s="39"/>
      <c r="B35" s="72" t="s">
        <v>27</v>
      </c>
      <c r="C35" s="15"/>
      <c r="D35" s="75">
        <f t="shared" ref="D35:P35" si="4">SUM(D30:D34)</f>
        <v>987200</v>
      </c>
      <c r="E35" s="75">
        <f t="shared" si="4"/>
        <v>992200</v>
      </c>
      <c r="F35" s="75">
        <f t="shared" si="4"/>
        <v>1012200</v>
      </c>
      <c r="G35" s="75">
        <f t="shared" si="4"/>
        <v>1095800</v>
      </c>
      <c r="H35" s="75">
        <f t="shared" si="4"/>
        <v>1100800</v>
      </c>
      <c r="I35" s="75">
        <f t="shared" si="4"/>
        <v>1100800</v>
      </c>
      <c r="J35" s="75">
        <f t="shared" si="4"/>
        <v>1100800</v>
      </c>
      <c r="K35" s="75">
        <f t="shared" si="4"/>
        <v>1100800</v>
      </c>
      <c r="L35" s="75">
        <f t="shared" si="4"/>
        <v>1100800</v>
      </c>
      <c r="M35" s="75">
        <f t="shared" si="4"/>
        <v>1095800</v>
      </c>
      <c r="N35" s="75">
        <f t="shared" si="4"/>
        <v>1007200</v>
      </c>
      <c r="O35" s="75">
        <f t="shared" si="4"/>
        <v>1022200</v>
      </c>
      <c r="P35" s="35">
        <f t="shared" si="4"/>
        <v>12716600</v>
      </c>
      <c r="Q35" s="74">
        <f>P35/P21</f>
        <v>0.34699301462562759</v>
      </c>
    </row>
    <row r="36" spans="1:17" ht="15" x14ac:dyDescent="0.25">
      <c r="A36" s="39"/>
      <c r="B36" s="71" t="s">
        <v>28</v>
      </c>
      <c r="C36" s="22" t="s">
        <v>53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31">
        <f t="shared" ref="P36:P53" si="5">SUM(D36:O36)</f>
        <v>0</v>
      </c>
      <c r="Q36" s="24"/>
    </row>
    <row r="37" spans="1:17" ht="15" x14ac:dyDescent="0.25">
      <c r="A37" s="39"/>
      <c r="B37" s="71"/>
      <c r="C37" s="22" t="s">
        <v>29</v>
      </c>
      <c r="D37" s="96">
        <v>17000</v>
      </c>
      <c r="E37" s="96">
        <v>22000</v>
      </c>
      <c r="F37" s="96">
        <v>22000</v>
      </c>
      <c r="G37" s="96">
        <v>27000</v>
      </c>
      <c r="H37" s="96">
        <v>37000</v>
      </c>
      <c r="I37" s="96">
        <v>37000</v>
      </c>
      <c r="J37" s="96">
        <v>32000</v>
      </c>
      <c r="K37" s="96">
        <v>32000</v>
      </c>
      <c r="L37" s="96">
        <v>35000</v>
      </c>
      <c r="M37" s="96">
        <v>32000</v>
      </c>
      <c r="N37" s="96">
        <v>22000</v>
      </c>
      <c r="O37" s="96">
        <v>27000</v>
      </c>
      <c r="P37" s="31">
        <f t="shared" si="5"/>
        <v>342000</v>
      </c>
      <c r="Q37" s="24" t="s">
        <v>30</v>
      </c>
    </row>
    <row r="38" spans="1:17" ht="15" x14ac:dyDescent="0.25">
      <c r="A38" s="39"/>
      <c r="B38" s="71"/>
      <c r="C38" s="22" t="s">
        <v>31</v>
      </c>
      <c r="D38" s="95">
        <v>9000</v>
      </c>
      <c r="E38" s="95">
        <v>9000</v>
      </c>
      <c r="F38" s="95">
        <v>9000</v>
      </c>
      <c r="G38" s="95">
        <v>9000</v>
      </c>
      <c r="H38" s="95">
        <v>9000</v>
      </c>
      <c r="I38" s="95">
        <v>9000</v>
      </c>
      <c r="J38" s="95">
        <v>9000</v>
      </c>
      <c r="K38" s="95">
        <v>9000</v>
      </c>
      <c r="L38" s="95">
        <v>9000</v>
      </c>
      <c r="M38" s="95">
        <v>9000</v>
      </c>
      <c r="N38" s="95">
        <v>9000</v>
      </c>
      <c r="O38" s="95">
        <v>9000</v>
      </c>
      <c r="P38" s="31">
        <f t="shared" si="5"/>
        <v>108000</v>
      </c>
      <c r="Q38" s="25"/>
    </row>
    <row r="39" spans="1:17" ht="15" x14ac:dyDescent="0.25">
      <c r="A39" s="39"/>
      <c r="B39" s="71"/>
      <c r="C39" s="22" t="s">
        <v>32</v>
      </c>
      <c r="D39" s="95">
        <v>12000</v>
      </c>
      <c r="E39" s="95">
        <v>12000</v>
      </c>
      <c r="F39" s="95">
        <v>12000</v>
      </c>
      <c r="G39" s="95">
        <v>12000</v>
      </c>
      <c r="H39" s="95">
        <v>12000</v>
      </c>
      <c r="I39" s="95">
        <v>12000</v>
      </c>
      <c r="J39" s="95">
        <v>12000</v>
      </c>
      <c r="K39" s="95">
        <v>12000</v>
      </c>
      <c r="L39" s="95">
        <v>12000</v>
      </c>
      <c r="M39" s="95">
        <v>12000</v>
      </c>
      <c r="N39" s="95">
        <v>12000</v>
      </c>
      <c r="O39" s="95">
        <v>12000</v>
      </c>
      <c r="P39" s="31">
        <f t="shared" si="5"/>
        <v>144000</v>
      </c>
      <c r="Q39" s="25"/>
    </row>
    <row r="40" spans="1:17" ht="15" x14ac:dyDescent="0.25">
      <c r="A40" s="39"/>
      <c r="B40" s="71"/>
      <c r="C40" s="22" t="s">
        <v>63</v>
      </c>
      <c r="D40" s="95">
        <v>20000</v>
      </c>
      <c r="E40" s="95">
        <v>20000</v>
      </c>
      <c r="F40" s="95">
        <v>20000</v>
      </c>
      <c r="G40" s="95">
        <v>20000</v>
      </c>
      <c r="H40" s="95">
        <v>20000</v>
      </c>
      <c r="I40" s="95">
        <v>20000</v>
      </c>
      <c r="J40" s="95">
        <v>20000</v>
      </c>
      <c r="K40" s="95">
        <v>20000</v>
      </c>
      <c r="L40" s="95">
        <v>20000</v>
      </c>
      <c r="M40" s="95">
        <v>20000</v>
      </c>
      <c r="N40" s="95">
        <v>20000</v>
      </c>
      <c r="O40" s="95">
        <v>20000</v>
      </c>
      <c r="P40" s="31">
        <f t="shared" si="5"/>
        <v>240000</v>
      </c>
      <c r="Q40" s="25"/>
    </row>
    <row r="41" spans="1:17" ht="15" x14ac:dyDescent="0.25">
      <c r="A41" s="39"/>
      <c r="B41" s="71"/>
      <c r="C41" s="22" t="s">
        <v>56</v>
      </c>
      <c r="D41" s="95">
        <v>15000</v>
      </c>
      <c r="E41" s="95">
        <v>15000</v>
      </c>
      <c r="F41" s="95">
        <v>15000</v>
      </c>
      <c r="G41" s="95">
        <v>15000</v>
      </c>
      <c r="H41" s="95">
        <v>15000</v>
      </c>
      <c r="I41" s="95">
        <v>15000</v>
      </c>
      <c r="J41" s="95">
        <v>15000</v>
      </c>
      <c r="K41" s="95">
        <v>15000</v>
      </c>
      <c r="L41" s="95">
        <v>15000</v>
      </c>
      <c r="M41" s="95">
        <v>15000</v>
      </c>
      <c r="N41" s="95">
        <v>15000</v>
      </c>
      <c r="O41" s="95">
        <v>15000</v>
      </c>
      <c r="P41" s="31">
        <f t="shared" si="5"/>
        <v>180000</v>
      </c>
      <c r="Q41" s="25"/>
    </row>
    <row r="42" spans="1:17" ht="15" x14ac:dyDescent="0.25">
      <c r="A42" s="39"/>
      <c r="B42" s="71"/>
      <c r="C42" s="22" t="s">
        <v>33</v>
      </c>
      <c r="D42" s="95">
        <v>12000</v>
      </c>
      <c r="E42" s="95">
        <v>14000</v>
      </c>
      <c r="F42" s="95">
        <v>15000</v>
      </c>
      <c r="G42" s="95">
        <v>21000</v>
      </c>
      <c r="H42" s="95">
        <v>30000</v>
      </c>
      <c r="I42" s="95">
        <v>28000</v>
      </c>
      <c r="J42" s="95">
        <v>24000</v>
      </c>
      <c r="K42" s="95">
        <v>24000</v>
      </c>
      <c r="L42" s="95">
        <v>27000</v>
      </c>
      <c r="M42" s="95">
        <v>24000</v>
      </c>
      <c r="N42" s="95">
        <v>16000</v>
      </c>
      <c r="O42" s="95">
        <v>20000</v>
      </c>
      <c r="P42" s="31">
        <f t="shared" si="5"/>
        <v>255000</v>
      </c>
      <c r="Q42" s="25"/>
    </row>
    <row r="43" spans="1:17" ht="15" x14ac:dyDescent="0.25">
      <c r="A43" s="39"/>
      <c r="B43" s="71"/>
      <c r="C43" s="22" t="s">
        <v>34</v>
      </c>
      <c r="D43" s="95">
        <v>4000</v>
      </c>
      <c r="E43" s="95">
        <v>4000</v>
      </c>
      <c r="F43" s="95">
        <v>4000</v>
      </c>
      <c r="G43" s="95">
        <v>4000</v>
      </c>
      <c r="H43" s="95">
        <v>4000</v>
      </c>
      <c r="I43" s="95">
        <v>4000</v>
      </c>
      <c r="J43" s="95">
        <v>4000</v>
      </c>
      <c r="K43" s="95">
        <v>4000</v>
      </c>
      <c r="L43" s="95">
        <v>4000</v>
      </c>
      <c r="M43" s="95">
        <v>4000</v>
      </c>
      <c r="N43" s="95">
        <v>4000</v>
      </c>
      <c r="O43" s="95">
        <v>4000</v>
      </c>
      <c r="P43" s="31">
        <f t="shared" si="5"/>
        <v>48000</v>
      </c>
      <c r="Q43" s="25"/>
    </row>
    <row r="44" spans="1:17" ht="15" x14ac:dyDescent="0.25">
      <c r="A44" s="39"/>
      <c r="B44" s="71"/>
      <c r="C44" s="22" t="s">
        <v>35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31">
        <f t="shared" si="5"/>
        <v>0</v>
      </c>
      <c r="Q44" s="25"/>
    </row>
    <row r="45" spans="1:17" ht="15" x14ac:dyDescent="0.25">
      <c r="A45" s="39"/>
      <c r="B45" s="71"/>
      <c r="C45" s="22" t="s">
        <v>66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31">
        <f t="shared" si="5"/>
        <v>0</v>
      </c>
      <c r="Q45" s="25"/>
    </row>
    <row r="46" spans="1:17" ht="15" x14ac:dyDescent="0.25">
      <c r="A46" s="39"/>
      <c r="B46" s="71"/>
      <c r="C46" s="22" t="s">
        <v>57</v>
      </c>
      <c r="D46" s="95">
        <v>10000</v>
      </c>
      <c r="E46" s="95">
        <v>10000</v>
      </c>
      <c r="F46" s="95">
        <v>10000</v>
      </c>
      <c r="G46" s="95">
        <v>10000</v>
      </c>
      <c r="H46" s="95">
        <v>10000</v>
      </c>
      <c r="I46" s="95">
        <v>10000</v>
      </c>
      <c r="J46" s="95">
        <v>10000</v>
      </c>
      <c r="K46" s="95">
        <v>10000</v>
      </c>
      <c r="L46" s="95">
        <v>10000</v>
      </c>
      <c r="M46" s="95">
        <v>10000</v>
      </c>
      <c r="N46" s="95">
        <v>10000</v>
      </c>
      <c r="O46" s="95">
        <v>10000</v>
      </c>
      <c r="P46" s="31">
        <f t="shared" si="5"/>
        <v>120000</v>
      </c>
      <c r="Q46" s="25"/>
    </row>
    <row r="47" spans="1:17" ht="15" x14ac:dyDescent="0.25">
      <c r="A47" s="39"/>
      <c r="B47" s="71"/>
      <c r="C47" s="22" t="s">
        <v>58</v>
      </c>
      <c r="D47" s="95">
        <v>2000</v>
      </c>
      <c r="E47" s="95">
        <v>2000</v>
      </c>
      <c r="F47" s="95">
        <v>2000</v>
      </c>
      <c r="G47" s="95">
        <v>2000</v>
      </c>
      <c r="H47" s="95">
        <v>2000</v>
      </c>
      <c r="I47" s="95">
        <v>2000</v>
      </c>
      <c r="J47" s="95">
        <v>2000</v>
      </c>
      <c r="K47" s="95">
        <v>2000</v>
      </c>
      <c r="L47" s="95">
        <v>2000</v>
      </c>
      <c r="M47" s="95">
        <v>2000</v>
      </c>
      <c r="N47" s="95">
        <v>2000</v>
      </c>
      <c r="O47" s="95">
        <v>2000</v>
      </c>
      <c r="P47" s="31">
        <f t="shared" si="5"/>
        <v>24000</v>
      </c>
      <c r="Q47" s="25"/>
    </row>
    <row r="48" spans="1:17" ht="15" x14ac:dyDescent="0.25">
      <c r="A48" s="39"/>
      <c r="B48" s="71"/>
      <c r="C48" s="22" t="s">
        <v>59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31">
        <f t="shared" si="5"/>
        <v>0</v>
      </c>
      <c r="Q48" s="25"/>
    </row>
    <row r="49" spans="1:17" ht="15" x14ac:dyDescent="0.25">
      <c r="A49" s="39"/>
      <c r="B49" s="71"/>
      <c r="C49" s="22" t="s">
        <v>65</v>
      </c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31">
        <f t="shared" si="5"/>
        <v>0</v>
      </c>
      <c r="Q49" s="25"/>
    </row>
    <row r="50" spans="1:17" ht="15" x14ac:dyDescent="0.25">
      <c r="A50" s="39"/>
      <c r="B50" s="71"/>
      <c r="C50" s="22" t="s">
        <v>61</v>
      </c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31">
        <f t="shared" si="5"/>
        <v>0</v>
      </c>
      <c r="Q50" s="25"/>
    </row>
    <row r="51" spans="1:17" ht="14.25" x14ac:dyDescent="0.2">
      <c r="A51" s="39"/>
      <c r="B51" s="57"/>
      <c r="C51" s="22" t="s">
        <v>36</v>
      </c>
      <c r="D51" s="95">
        <v>3000</v>
      </c>
      <c r="E51" s="95">
        <v>3000</v>
      </c>
      <c r="F51" s="95">
        <v>3000</v>
      </c>
      <c r="G51" s="95">
        <v>3000</v>
      </c>
      <c r="H51" s="95">
        <v>3000</v>
      </c>
      <c r="I51" s="95">
        <v>3000</v>
      </c>
      <c r="J51" s="95">
        <v>3000</v>
      </c>
      <c r="K51" s="95">
        <v>3000</v>
      </c>
      <c r="L51" s="95">
        <v>3000</v>
      </c>
      <c r="M51" s="95">
        <v>3000</v>
      </c>
      <c r="N51" s="95">
        <v>3000</v>
      </c>
      <c r="O51" s="95">
        <v>3000</v>
      </c>
      <c r="P51" s="31">
        <f t="shared" si="5"/>
        <v>36000</v>
      </c>
      <c r="Q51" s="25"/>
    </row>
    <row r="52" spans="1:17" ht="14.25" x14ac:dyDescent="0.2">
      <c r="A52" s="39"/>
      <c r="B52" s="57"/>
      <c r="C52" s="22" t="s">
        <v>62</v>
      </c>
      <c r="D52" s="95">
        <v>10000</v>
      </c>
      <c r="E52" s="95">
        <v>20000</v>
      </c>
      <c r="F52" s="95">
        <v>20000</v>
      </c>
      <c r="G52" s="95">
        <v>20000</v>
      </c>
      <c r="H52" s="95">
        <v>20000</v>
      </c>
      <c r="I52" s="95">
        <v>20000</v>
      </c>
      <c r="J52" s="95">
        <v>20000</v>
      </c>
      <c r="K52" s="95">
        <v>20000</v>
      </c>
      <c r="L52" s="95">
        <v>20000</v>
      </c>
      <c r="M52" s="95">
        <v>20000</v>
      </c>
      <c r="N52" s="95">
        <v>20000</v>
      </c>
      <c r="O52" s="95">
        <v>20000</v>
      </c>
      <c r="P52" s="31">
        <f t="shared" si="5"/>
        <v>230000</v>
      </c>
      <c r="Q52" s="25"/>
    </row>
    <row r="53" spans="1:17" ht="15.75" thickBot="1" x14ac:dyDescent="0.3">
      <c r="A53" s="39"/>
      <c r="B53" s="71"/>
      <c r="C53" s="22" t="s">
        <v>67</v>
      </c>
      <c r="D53" s="26">
        <v>5000</v>
      </c>
      <c r="E53" s="26">
        <v>15000</v>
      </c>
      <c r="F53" s="26">
        <v>15000</v>
      </c>
      <c r="G53" s="26">
        <v>15000</v>
      </c>
      <c r="H53" s="26">
        <v>15000</v>
      </c>
      <c r="I53" s="26">
        <v>15000</v>
      </c>
      <c r="J53" s="26">
        <v>15000</v>
      </c>
      <c r="K53" s="26">
        <v>15000</v>
      </c>
      <c r="L53" s="26">
        <v>15000</v>
      </c>
      <c r="M53" s="26">
        <v>15000</v>
      </c>
      <c r="N53" s="26">
        <v>15000</v>
      </c>
      <c r="O53" s="26">
        <v>15000</v>
      </c>
      <c r="P53" s="31">
        <f t="shared" si="5"/>
        <v>170000</v>
      </c>
      <c r="Q53" s="25"/>
    </row>
    <row r="54" spans="1:17" ht="15" thickBot="1" x14ac:dyDescent="0.25">
      <c r="A54" s="39"/>
      <c r="B54" s="76" t="s">
        <v>37</v>
      </c>
      <c r="C54" s="73"/>
      <c r="D54" s="75">
        <f t="shared" ref="D54:P54" si="6">SUM(D36:D53)</f>
        <v>119000</v>
      </c>
      <c r="E54" s="75">
        <f t="shared" si="6"/>
        <v>146000</v>
      </c>
      <c r="F54" s="75">
        <f t="shared" si="6"/>
        <v>147000</v>
      </c>
      <c r="G54" s="75">
        <f t="shared" si="6"/>
        <v>158000</v>
      </c>
      <c r="H54" s="75">
        <f t="shared" si="6"/>
        <v>177000</v>
      </c>
      <c r="I54" s="75">
        <f t="shared" si="6"/>
        <v>175000</v>
      </c>
      <c r="J54" s="75">
        <f t="shared" si="6"/>
        <v>166000</v>
      </c>
      <c r="K54" s="75">
        <f t="shared" si="6"/>
        <v>166000</v>
      </c>
      <c r="L54" s="75">
        <f t="shared" si="6"/>
        <v>172000</v>
      </c>
      <c r="M54" s="75">
        <f t="shared" si="6"/>
        <v>166000</v>
      </c>
      <c r="N54" s="75">
        <f t="shared" si="6"/>
        <v>148000</v>
      </c>
      <c r="O54" s="75">
        <f t="shared" si="6"/>
        <v>157000</v>
      </c>
      <c r="P54" s="35">
        <f t="shared" si="6"/>
        <v>1897000</v>
      </c>
      <c r="Q54" s="25"/>
    </row>
    <row r="55" spans="1:17" ht="15.75" thickBot="1" x14ac:dyDescent="0.3">
      <c r="A55" s="39"/>
      <c r="B55" s="76" t="s">
        <v>38</v>
      </c>
      <c r="C55" s="73"/>
      <c r="D55" s="77">
        <f t="shared" ref="D55:P55" si="7">D54+D35+D29</f>
        <v>1359604</v>
      </c>
      <c r="E55" s="77">
        <f t="shared" si="7"/>
        <v>1751360</v>
      </c>
      <c r="F55" s="77">
        <f t="shared" si="7"/>
        <v>1883400</v>
      </c>
      <c r="G55" s="77">
        <f t="shared" si="7"/>
        <v>2288060</v>
      </c>
      <c r="H55" s="77">
        <f t="shared" si="7"/>
        <v>2619300</v>
      </c>
      <c r="I55" s="77">
        <f t="shared" si="7"/>
        <v>2548640</v>
      </c>
      <c r="J55" s="77">
        <f t="shared" si="7"/>
        <v>2491400</v>
      </c>
      <c r="K55" s="77">
        <f t="shared" si="7"/>
        <v>2397680</v>
      </c>
      <c r="L55" s="77">
        <f t="shared" si="7"/>
        <v>2467400</v>
      </c>
      <c r="M55" s="77">
        <f t="shared" si="7"/>
        <v>2330520</v>
      </c>
      <c r="N55" s="77">
        <f t="shared" si="7"/>
        <v>1837100</v>
      </c>
      <c r="O55" s="77">
        <f t="shared" si="7"/>
        <v>2100100</v>
      </c>
      <c r="P55" s="36">
        <f t="shared" si="7"/>
        <v>26074564</v>
      </c>
      <c r="Q55" s="28"/>
    </row>
    <row r="56" spans="1:17" ht="15" thickBot="1" x14ac:dyDescent="0.25">
      <c r="A56" s="39"/>
      <c r="B56" s="68"/>
      <c r="C56" s="56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28"/>
    </row>
    <row r="57" spans="1:17" ht="14.25" x14ac:dyDescent="0.2">
      <c r="A57" s="39"/>
      <c r="B57" s="78" t="s">
        <v>39</v>
      </c>
      <c r="C57" s="79"/>
      <c r="D57" s="80">
        <f t="shared" ref="D57:P57" si="8">D21-D55</f>
        <v>-549604</v>
      </c>
      <c r="E57" s="80">
        <f t="shared" si="8"/>
        <v>210640</v>
      </c>
      <c r="F57" s="80">
        <f t="shared" si="8"/>
        <v>432600</v>
      </c>
      <c r="G57" s="80">
        <f t="shared" si="8"/>
        <v>1018940</v>
      </c>
      <c r="H57" s="80">
        <f t="shared" si="8"/>
        <v>1669700</v>
      </c>
      <c r="I57" s="80">
        <f t="shared" si="8"/>
        <v>1520360</v>
      </c>
      <c r="J57" s="80">
        <f t="shared" si="8"/>
        <v>1424600</v>
      </c>
      <c r="K57" s="80">
        <f t="shared" si="8"/>
        <v>1218320</v>
      </c>
      <c r="L57" s="80">
        <f t="shared" si="8"/>
        <v>1351600</v>
      </c>
      <c r="M57" s="80">
        <f t="shared" si="8"/>
        <v>1086480</v>
      </c>
      <c r="N57" s="80">
        <f t="shared" si="8"/>
        <v>344900</v>
      </c>
      <c r="O57" s="81">
        <f t="shared" si="8"/>
        <v>844900</v>
      </c>
      <c r="P57" s="37">
        <f t="shared" si="8"/>
        <v>10573436</v>
      </c>
      <c r="Q57" s="28"/>
    </row>
    <row r="58" spans="1:17" ht="15" thickBot="1" x14ac:dyDescent="0.25">
      <c r="A58" s="39"/>
      <c r="B58" s="82" t="s">
        <v>40</v>
      </c>
      <c r="C58" s="83"/>
      <c r="D58" s="84">
        <f t="shared" ref="D58:P58" si="9">D57/D21</f>
        <v>-0.67852345679012349</v>
      </c>
      <c r="E58" s="84">
        <f t="shared" si="9"/>
        <v>0.1073598369011213</v>
      </c>
      <c r="F58" s="84">
        <f t="shared" si="9"/>
        <v>0.18678756476683939</v>
      </c>
      <c r="G58" s="84">
        <f t="shared" si="9"/>
        <v>0.30811611732688238</v>
      </c>
      <c r="H58" s="84">
        <f t="shared" si="9"/>
        <v>0.38929820470972254</v>
      </c>
      <c r="I58" s="84">
        <f t="shared" si="9"/>
        <v>0.37364463013025312</v>
      </c>
      <c r="J58" s="84">
        <f t="shared" si="9"/>
        <v>0.36378958120531152</v>
      </c>
      <c r="K58" s="84">
        <f t="shared" si="9"/>
        <v>0.33692477876106197</v>
      </c>
      <c r="L58" s="84">
        <f t="shared" si="9"/>
        <v>0.3539146373396177</v>
      </c>
      <c r="M58" s="84">
        <f t="shared" si="9"/>
        <v>0.31796312554872697</v>
      </c>
      <c r="N58" s="84">
        <f t="shared" si="9"/>
        <v>0.1580659945004583</v>
      </c>
      <c r="O58" s="85">
        <f t="shared" si="9"/>
        <v>0.28689303904923602</v>
      </c>
      <c r="P58" s="38">
        <f t="shared" si="9"/>
        <v>0.28851331586989742</v>
      </c>
      <c r="Q58" s="28"/>
    </row>
    <row r="59" spans="1:17" ht="14.25" x14ac:dyDescent="0.2">
      <c r="A59" s="39"/>
      <c r="B59" s="68"/>
      <c r="C59" s="56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28"/>
    </row>
    <row r="60" spans="1:17" ht="14.25" x14ac:dyDescent="0.2">
      <c r="A60" s="39"/>
      <c r="B60" s="68"/>
      <c r="C60" s="5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28"/>
    </row>
    <row r="61" spans="1:17" ht="14.25" x14ac:dyDescent="0.2">
      <c r="B61" s="86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29"/>
    </row>
    <row r="62" spans="1:17" ht="14.25" x14ac:dyDescent="0.2">
      <c r="B62" s="86"/>
      <c r="C62" s="87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29"/>
    </row>
    <row r="63" spans="1:17" ht="14.25" x14ac:dyDescent="0.2">
      <c r="B63" s="86"/>
      <c r="C63" s="87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29"/>
    </row>
    <row r="64" spans="1:17" ht="14.25" x14ac:dyDescent="0.2">
      <c r="B64" s="86"/>
      <c r="C64" s="87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29"/>
    </row>
    <row r="65" spans="2:17" ht="14.25" x14ac:dyDescent="0.2">
      <c r="B65" s="86"/>
      <c r="C65" s="87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29"/>
    </row>
    <row r="66" spans="2:17" ht="14.25" x14ac:dyDescent="0.2">
      <c r="B66" s="86"/>
      <c r="C66" s="87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29"/>
    </row>
    <row r="67" spans="2:17" ht="14.25" x14ac:dyDescent="0.2">
      <c r="B67" s="86"/>
      <c r="C67" s="87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29"/>
    </row>
    <row r="68" spans="2:17" ht="14.25" x14ac:dyDescent="0.2">
      <c r="B68" s="86"/>
      <c r="C68" s="87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29"/>
    </row>
    <row r="69" spans="2:17" ht="14.25" x14ac:dyDescent="0.2">
      <c r="B69" s="86"/>
      <c r="C69" s="87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29"/>
    </row>
    <row r="70" spans="2:17" ht="14.25" x14ac:dyDescent="0.2">
      <c r="B70" s="86"/>
      <c r="C70" s="87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29"/>
    </row>
    <row r="71" spans="2:17" ht="14.25" x14ac:dyDescent="0.2">
      <c r="B71" s="86"/>
      <c r="C71" s="87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29"/>
    </row>
    <row r="72" spans="2:17" ht="14.25" x14ac:dyDescent="0.2">
      <c r="B72" s="86"/>
      <c r="C72" s="87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29"/>
    </row>
    <row r="73" spans="2:17" ht="14.25" x14ac:dyDescent="0.2">
      <c r="B73" s="86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29"/>
    </row>
    <row r="74" spans="2:17" ht="14.25" x14ac:dyDescent="0.2">
      <c r="B74" s="86"/>
      <c r="C74" s="87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29"/>
    </row>
    <row r="75" spans="2:17" ht="14.25" x14ac:dyDescent="0.2">
      <c r="B75" s="86"/>
      <c r="C75" s="87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29"/>
    </row>
    <row r="76" spans="2:17" ht="14.25" x14ac:dyDescent="0.2">
      <c r="B76" s="86"/>
      <c r="C76" s="87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29"/>
    </row>
    <row r="77" spans="2:17" ht="14.25" x14ac:dyDescent="0.2">
      <c r="B77" s="86"/>
      <c r="C77" s="87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29"/>
    </row>
    <row r="78" spans="2:17" ht="14.25" x14ac:dyDescent="0.2">
      <c r="B78" s="86"/>
      <c r="C78" s="87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29"/>
    </row>
    <row r="79" spans="2:17" ht="14.25" x14ac:dyDescent="0.2">
      <c r="B79" s="86"/>
      <c r="C79" s="87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29"/>
    </row>
    <row r="80" spans="2:17" ht="14.25" x14ac:dyDescent="0.2">
      <c r="B80" s="86"/>
      <c r="C80" s="87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29"/>
    </row>
  </sheetData>
  <sheetProtection selectLockedCells="1"/>
  <mergeCells count="3">
    <mergeCell ref="P13:P14"/>
    <mergeCell ref="B13:C14"/>
    <mergeCell ref="A2:P2"/>
  </mergeCells>
  <phoneticPr fontId="19" type="noConversion"/>
  <printOptions horizontalCentered="1"/>
  <pageMargins left="0.59055118110236227" right="0.59055118110236227" top="0.78740157480314965" bottom="0.78740157480314965" header="0.51181102362204722" footer="0.51181102362204722"/>
  <pageSetup paperSize="8" scale="91" fitToHeight="3" orientation="landscape" blackAndWhite="1" r:id="rId1"/>
  <headerFooter alignWithMargins="0">
    <oddFooter>Stránka &amp;P z &amp;N</oddFooter>
  </headerFooter>
  <ignoredErrors>
    <ignoredError sqref="P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BUDGET</vt:lpstr>
      <vt:lpstr>BUDGET!Názvy_tisku</vt:lpstr>
      <vt:lpstr>BUDGET!Oblast_tisku</vt:lpstr>
    </vt:vector>
  </TitlesOfParts>
  <Company>Tržiště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Michal Motyčka</cp:lastModifiedBy>
  <cp:lastPrinted>2018-02-01T17:43:36Z</cp:lastPrinted>
  <dcterms:created xsi:type="dcterms:W3CDTF">2008-11-08T08:00:52Z</dcterms:created>
  <dcterms:modified xsi:type="dcterms:W3CDTF">2018-02-20T16:06:15Z</dcterms:modified>
</cp:coreProperties>
</file>