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C1\Desktop\rozpocty\"/>
    </mc:Choice>
  </mc:AlternateContent>
  <xr:revisionPtr revIDLastSave="0" documentId="8_{A8892D50-120A-4E59-A031-AA05D70075C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ozpocet" sheetId="1" r:id="rId1"/>
    <sheet name="financni plan-harmonogram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2" l="1"/>
  <c r="C37" i="2"/>
  <c r="C36" i="2"/>
  <c r="F256" i="1"/>
  <c r="F255" i="1" s="1"/>
  <c r="F252" i="1"/>
  <c r="F251" i="1"/>
  <c r="F249" i="1"/>
  <c r="F244" i="1" s="1"/>
  <c r="F242" i="1"/>
  <c r="F241" i="1"/>
  <c r="F238" i="1"/>
  <c r="F230" i="1"/>
  <c r="F227" i="1"/>
  <c r="F226" i="1" s="1"/>
  <c r="F225" i="1"/>
  <c r="F222" i="1"/>
  <c r="F221" i="1" s="1"/>
  <c r="F213" i="1"/>
  <c r="F212" i="1"/>
  <c r="F211" i="1"/>
  <c r="F209" i="1"/>
  <c r="F208" i="1"/>
  <c r="F207" i="1"/>
  <c r="F201" i="1"/>
  <c r="F200" i="1"/>
  <c r="F198" i="1"/>
  <c r="F197" i="1"/>
  <c r="F196" i="1"/>
  <c r="F194" i="1" s="1"/>
  <c r="F133" i="1"/>
  <c r="F131" i="1"/>
  <c r="F130" i="1" s="1"/>
  <c r="F128" i="1"/>
  <c r="F126" i="1" s="1"/>
  <c r="F112" i="1"/>
  <c r="F107" i="1"/>
  <c r="F102" i="1"/>
  <c r="F96" i="1"/>
  <c r="F95" i="1" s="1"/>
  <c r="F88" i="1"/>
  <c r="F86" i="1"/>
  <c r="F84" i="1" s="1"/>
  <c r="F85" i="1"/>
  <c r="F76" i="1"/>
  <c r="F75" i="1" s="1"/>
  <c r="F70" i="1"/>
  <c r="F69" i="1"/>
  <c r="F67" i="1" s="1"/>
  <c r="F68" i="1"/>
  <c r="F34" i="1"/>
  <c r="F33" i="1"/>
  <c r="F32" i="1" s="1"/>
  <c r="F31" i="1" s="1"/>
  <c r="C6" i="1" s="1"/>
  <c r="F28" i="1"/>
  <c r="F27" i="1" s="1"/>
  <c r="F25" i="1"/>
  <c r="F22" i="1" s="1"/>
  <c r="F17" i="1" s="1"/>
  <c r="C5" i="1" s="1"/>
  <c r="C10" i="1"/>
  <c r="F206" i="1" l="1"/>
  <c r="C38" i="2"/>
  <c r="F220" i="1"/>
  <c r="F66" i="1"/>
  <c r="C7" i="1" s="1"/>
  <c r="F260" i="1" l="1"/>
  <c r="C8" i="1"/>
  <c r="C11" i="1" s="1"/>
  <c r="C13" i="1" s="1"/>
</calcChain>
</file>

<file path=xl/sharedStrings.xml><?xml version="1.0" encoding="utf-8"?>
<sst xmlns="http://schemas.openxmlformats.org/spreadsheetml/2006/main" count="448" uniqueCount="338">
  <si>
    <t>žadatel o podporu kinematografie: MasterFilm, s.r.o.</t>
  </si>
  <si>
    <t>název projektu Na krev</t>
  </si>
  <si>
    <t>Rozpočet projektu - souhrn</t>
  </si>
  <si>
    <t>součástí rozpočtu na výrobu mohou být náklady na literární přípravu nebo vývoj jen v případě, že pro tyto účely žadatel o podporu kinematografie neobdržel účelovou dotaci ze Státního fondu kinematografie či Státního fondu ČR pro podporu a rozvoj české kinematografie</t>
  </si>
  <si>
    <t>Literarni příprava</t>
  </si>
  <si>
    <t>Vývoj</t>
  </si>
  <si>
    <t>Výroba</t>
  </si>
  <si>
    <t>Postprodukce</t>
  </si>
  <si>
    <t>Režijní náklady</t>
  </si>
  <si>
    <t>Rezerva</t>
  </si>
  <si>
    <t>Celkem</t>
  </si>
  <si>
    <t>Production fee</t>
  </si>
  <si>
    <t>Celkové náklady pro výrobu filmu</t>
  </si>
  <si>
    <t>Rozpočet projektu - detailní přehled</t>
  </si>
  <si>
    <t>jednotka</t>
  </si>
  <si>
    <t>cena za jednotku</t>
  </si>
  <si>
    <t>počet</t>
  </si>
  <si>
    <t>celkem v Kč</t>
  </si>
  <si>
    <t>komentář k jednotlivým položkám, případně podrobný rozpis výpočtu částky</t>
  </si>
  <si>
    <t>Literární příprava</t>
  </si>
  <si>
    <t>1</t>
  </si>
  <si>
    <t>Práva k preexistenciálním dílům</t>
  </si>
  <si>
    <t xml:space="preserve">opce na preexistentní dílo </t>
  </si>
  <si>
    <t xml:space="preserve">licence na preexistentní dílo </t>
  </si>
  <si>
    <t>ostatní</t>
  </si>
  <si>
    <t>2</t>
  </si>
  <si>
    <t>Scénář</t>
  </si>
  <si>
    <t>autor scénáře</t>
  </si>
  <si>
    <t>paušál</t>
  </si>
  <si>
    <t>autor dialogů</t>
  </si>
  <si>
    <t>dramaturg</t>
  </si>
  <si>
    <t>3</t>
  </si>
  <si>
    <t>Náklady spojené s literární přípravou</t>
  </si>
  <si>
    <t>rešerše/odborní poradci</t>
  </si>
  <si>
    <t>cestovné/ubytování</t>
  </si>
  <si>
    <t>Autorské honoráře</t>
  </si>
  <si>
    <t>režiser</t>
  </si>
  <si>
    <t xml:space="preserve">kameraman </t>
  </si>
  <si>
    <t>architekt/hlavní výtvarník</t>
  </si>
  <si>
    <t>výtvarník kostýmů</t>
  </si>
  <si>
    <t>Štáb</t>
  </si>
  <si>
    <t>vedoucí produkce</t>
  </si>
  <si>
    <t>lokační</t>
  </si>
  <si>
    <t>asistent režie</t>
  </si>
  <si>
    <t>Pilot/technologické testy</t>
  </si>
  <si>
    <t>pilot</t>
  </si>
  <si>
    <t>4</t>
  </si>
  <si>
    <t>Doprava/cestovné/ubytování</t>
  </si>
  <si>
    <t>doprava</t>
  </si>
  <si>
    <t>ubytování</t>
  </si>
  <si>
    <t>5</t>
  </si>
  <si>
    <t>Služby</t>
  </si>
  <si>
    <t>právní služby</t>
  </si>
  <si>
    <t>ekonomické služby</t>
  </si>
  <si>
    <t>překlady</t>
  </si>
  <si>
    <t>odborní poradci/rešerše</t>
  </si>
  <si>
    <t>6</t>
  </si>
  <si>
    <t>Prezentace projektu</t>
  </si>
  <si>
    <t>presentace projektu</t>
  </si>
  <si>
    <t>7</t>
  </si>
  <si>
    <t>Obhlídky</t>
  </si>
  <si>
    <t>obhlídky</t>
  </si>
  <si>
    <t>8</t>
  </si>
  <si>
    <t>Casting</t>
  </si>
  <si>
    <t>castingové studio</t>
  </si>
  <si>
    <t>castingový režisér</t>
  </si>
  <si>
    <t>Herecké honoráře</t>
  </si>
  <si>
    <t>hlavní role</t>
  </si>
  <si>
    <t>symbolický honorář pro Rosťu a Vítka Novákovi</t>
  </si>
  <si>
    <t>vedlejší role /4/</t>
  </si>
  <si>
    <t>osoba</t>
  </si>
  <si>
    <t>4 osoby, 1ND/800Kč, počítáme v průměru 10ND na osobu</t>
  </si>
  <si>
    <t>epizody/komparz</t>
  </si>
  <si>
    <t>průměrný odhad komparzistů (členové skupiny, příbuzní apod., jde o symbolickou satisfakci jejich souhlasu s natáčením)</t>
  </si>
  <si>
    <t>Zvlášní výkony</t>
  </si>
  <si>
    <t>kaskadérské výkony</t>
  </si>
  <si>
    <t>Režisér a režijní štáb</t>
  </si>
  <si>
    <t>režisér</t>
  </si>
  <si>
    <t>honorář režiséra za cca 3 roky natáčení, 100ND</t>
  </si>
  <si>
    <t>pomocný režiser</t>
  </si>
  <si>
    <t>script</t>
  </si>
  <si>
    <t>asitenti režie</t>
  </si>
  <si>
    <t>režisér 2. štábu</t>
  </si>
  <si>
    <t>choreograf</t>
  </si>
  <si>
    <t>odborní poradci</t>
  </si>
  <si>
    <t>Producent a produkční štáb</t>
  </si>
  <si>
    <t>producent honorář</t>
  </si>
  <si>
    <t>koproducent honorář</t>
  </si>
  <si>
    <t>Screenfabric, Richard Malatínský</t>
  </si>
  <si>
    <t>výkonný producent</t>
  </si>
  <si>
    <t xml:space="preserve">zahrnuje výrobu, alei koordinaci postprodukce </t>
  </si>
  <si>
    <t>vedoucí natáčení</t>
  </si>
  <si>
    <t>asistenti produkce</t>
  </si>
  <si>
    <t>pokladník/sekretářka produkce</t>
  </si>
  <si>
    <t>runneři</t>
  </si>
  <si>
    <t>Kamera (štáb a technika)</t>
  </si>
  <si>
    <t>kameraman honorář</t>
  </si>
  <si>
    <t>vzhledem k vysokému počtu ND a faktu, že kameru si ve většině případů děla režisér sám, rozhodli jsme se pro paušální honorář za práci, který je nižší, než u hodnocená za natáčecí den</t>
  </si>
  <si>
    <t>asistent kameramana (švenkr) / 2.kameraman</t>
  </si>
  <si>
    <t>asistent kamery (ostřič)</t>
  </si>
  <si>
    <t>DIT (zakladač)</t>
  </si>
  <si>
    <t>II. asistent kamery</t>
  </si>
  <si>
    <t>videooperátor</t>
  </si>
  <si>
    <t>nájem kamery včetně příslušenství</t>
  </si>
  <si>
    <t>den</t>
  </si>
  <si>
    <t>kompletně včetně skel</t>
  </si>
  <si>
    <t>spotřební  materiál</t>
  </si>
  <si>
    <t>doprava kamerové techniky</t>
  </si>
  <si>
    <t>fotograf (včetně materiálu)</t>
  </si>
  <si>
    <t>Světla (štáb a technika)</t>
  </si>
  <si>
    <t>vrchní osvětlovač</t>
  </si>
  <si>
    <t>zástupce vrchního osvětlovače</t>
  </si>
  <si>
    <t>osvětlovači (základní parta)</t>
  </si>
  <si>
    <t>osvětlovači (výpomoce)</t>
  </si>
  <si>
    <t>nájem osvětlovací techniky</t>
  </si>
  <si>
    <t>spotřební materiál</t>
  </si>
  <si>
    <t>doprava osvětlovací techniky</t>
  </si>
  <si>
    <t>agregát+poh.hmoty včetně obsluhy</t>
  </si>
  <si>
    <t>spotřeba elektrická anergie</t>
  </si>
  <si>
    <t>plošiny</t>
  </si>
  <si>
    <t>Grip (štáb a technika)</t>
  </si>
  <si>
    <t>hlavní grip (key grip)</t>
  </si>
  <si>
    <t>asistent grip (dolly grip)</t>
  </si>
  <si>
    <t>základní gripová technika</t>
  </si>
  <si>
    <t>doprava gripové techniky</t>
  </si>
  <si>
    <t>speciální gripová technika</t>
  </si>
  <si>
    <t>Záznamový materiál / média</t>
  </si>
  <si>
    <t>filmový materiál</t>
  </si>
  <si>
    <t>záznamová média / disky</t>
  </si>
  <si>
    <t>ks</t>
  </si>
  <si>
    <t>Zvuk (štáb a technika) natáčení</t>
  </si>
  <si>
    <t>mistr zvuku</t>
  </si>
  <si>
    <t>zároveň i 1. mikrofonista, v částce je obsažen i střih zvuku a příprava na mix</t>
  </si>
  <si>
    <t>asistent (mikrofonista)</t>
  </si>
  <si>
    <t>2. mikrofonista, další asistenti, cable man</t>
  </si>
  <si>
    <t>nájem zvukové techniky</t>
  </si>
  <si>
    <t xml:space="preserve">doprava </t>
  </si>
  <si>
    <t>Štáb architekta</t>
  </si>
  <si>
    <t>architekt - scénograf</t>
  </si>
  <si>
    <t>asistent architekta</t>
  </si>
  <si>
    <t>výtvarník</t>
  </si>
  <si>
    <t>Dekorace</t>
  </si>
  <si>
    <t>stavba a materiál</t>
  </si>
  <si>
    <t>stavební služba</t>
  </si>
  <si>
    <t>doprava stavební služby</t>
  </si>
  <si>
    <t>Rekvizity</t>
  </si>
  <si>
    <t>rekvizitáři - honoráře</t>
  </si>
  <si>
    <t>rekvizity</t>
  </si>
  <si>
    <t>speciální rekvizity (hrací vozy, zvířata, atd)</t>
  </si>
  <si>
    <t>doprava rekvizit</t>
  </si>
  <si>
    <t>Kostýmy</t>
  </si>
  <si>
    <t>kostymerky - honoráře</t>
  </si>
  <si>
    <t>kostýmy</t>
  </si>
  <si>
    <t>čistírny, prací prostředky, spotřební materiál</t>
  </si>
  <si>
    <t>nájem kostymérny + vybavení kostymérny</t>
  </si>
  <si>
    <t>doprava kostýmů</t>
  </si>
  <si>
    <t>Masky</t>
  </si>
  <si>
    <t>umělecký maskér</t>
  </si>
  <si>
    <t>maskéři</t>
  </si>
  <si>
    <t>materiál, výroba, půjčovné</t>
  </si>
  <si>
    <t>nájem maskérny + vybavení</t>
  </si>
  <si>
    <t>SFX</t>
  </si>
  <si>
    <t>Ateliér</t>
  </si>
  <si>
    <t>nájem</t>
  </si>
  <si>
    <t>služby</t>
  </si>
  <si>
    <t>Lokace</t>
  </si>
  <si>
    <t>nájmy</t>
  </si>
  <si>
    <t>zábory veřejného prostranství</t>
  </si>
  <si>
    <t>Lokační zázemí</t>
  </si>
  <si>
    <t>dopravní značení</t>
  </si>
  <si>
    <t>hlídání záborů, dekorací a techniky</t>
  </si>
  <si>
    <t>pořádková služba</t>
  </si>
  <si>
    <t>asistence (policie, hasiči, zdravotníci apod.)</t>
  </si>
  <si>
    <t>výpomoce</t>
  </si>
  <si>
    <t>odtahová služba</t>
  </si>
  <si>
    <t>catering (nájem, strava)</t>
  </si>
  <si>
    <t>basecamp - stany, lavice, topení, energie pro zázemí</t>
  </si>
  <si>
    <t>karavany</t>
  </si>
  <si>
    <t>make-up bus</t>
  </si>
  <si>
    <t>WC</t>
  </si>
  <si>
    <t>odvoz odpadků</t>
  </si>
  <si>
    <t>úklid lokací</t>
  </si>
  <si>
    <t>Doprava</t>
  </si>
  <si>
    <t>Nájemní doprava (auta, řidiči)</t>
  </si>
  <si>
    <t>nájem aut (bez řidiče)</t>
  </si>
  <si>
    <t>pronájmy caravell pro zvláštní případy</t>
  </si>
  <si>
    <t>použití vlasních automobilů - kilometrovné</t>
  </si>
  <si>
    <t>odhad za pohonné hmoty v rozmezí tří let /výjezdy mimo Prahu apod/</t>
  </si>
  <si>
    <t>letenky, jízdenky, taxi, parking</t>
  </si>
  <si>
    <t>letenky Athény, Skotsko, Berlín, Paříž</t>
  </si>
  <si>
    <t>Ubytování</t>
  </si>
  <si>
    <t>ubytování štáb</t>
  </si>
  <si>
    <t>v případě výjezdů</t>
  </si>
  <si>
    <t>ubytování herci</t>
  </si>
  <si>
    <t>stravné - diety</t>
  </si>
  <si>
    <t>visa, pracovní povolení, atd.</t>
  </si>
  <si>
    <t>Produkční náklady</t>
  </si>
  <si>
    <t>nájmy produkčních místností</t>
  </si>
  <si>
    <t>poměrná cena k 36 měsícům natáčení</t>
  </si>
  <si>
    <t>telefony/poštovné/kurýři</t>
  </si>
  <si>
    <t>vybavení produkce/tisk/kancelářské potřeby</t>
  </si>
  <si>
    <t>vysílačky</t>
  </si>
  <si>
    <t>překlady/tlumočení</t>
  </si>
  <si>
    <t>překlady textů, ale i tlumočník na cestách s Cirkem do zahraničí</t>
  </si>
  <si>
    <t>účetní služby</t>
  </si>
  <si>
    <t>finančí služby</t>
  </si>
  <si>
    <t>pojištění</t>
  </si>
  <si>
    <t>Film o filmu</t>
  </si>
  <si>
    <t>náklady na film o filmu</t>
  </si>
  <si>
    <t>Střih (off-line)</t>
  </si>
  <si>
    <t>střihač</t>
  </si>
  <si>
    <t>asistent střihu</t>
  </si>
  <si>
    <t>nájem střižny</t>
  </si>
  <si>
    <t>cca 60 dní střihu, od výběrky po finální verzi</t>
  </si>
  <si>
    <t>Archivní materiály</t>
  </si>
  <si>
    <t>obrazové</t>
  </si>
  <si>
    <t>archivní materiály rodiny Nováků</t>
  </si>
  <si>
    <t>zvukové</t>
  </si>
  <si>
    <t>Hudba</t>
  </si>
  <si>
    <t>hudební skladatel honorář (Jan Balcar)</t>
  </si>
  <si>
    <t>hudební režisér</t>
  </si>
  <si>
    <t>nahrávka hudby - interpreti</t>
  </si>
  <si>
    <t>nahrávka hudby - mix</t>
  </si>
  <si>
    <t>nahrávka hudby - nájem studia</t>
  </si>
  <si>
    <t>archivní hudba</t>
  </si>
  <si>
    <t>Zvuková postprodukce</t>
  </si>
  <si>
    <t>postsynchrony</t>
  </si>
  <si>
    <t>ruchy</t>
  </si>
  <si>
    <t>editace/příprava mixu</t>
  </si>
  <si>
    <t>mix</t>
  </si>
  <si>
    <t>Obrazová postprodukce</t>
  </si>
  <si>
    <t>vedoucí postprodukce</t>
  </si>
  <si>
    <t>DIT správa dat</t>
  </si>
  <si>
    <t>laboratorní práce - volání</t>
  </si>
  <si>
    <t>scan</t>
  </si>
  <si>
    <t>online a grading</t>
  </si>
  <si>
    <t>triky,titulky</t>
  </si>
  <si>
    <t>výroba cizojazyčných podtitulků</t>
  </si>
  <si>
    <t>náklady na trailer, upoutávky a ukázky z filmu</t>
  </si>
  <si>
    <t>přepisy</t>
  </si>
  <si>
    <t>Delivery materiály (včetně NFA)</t>
  </si>
  <si>
    <t>delivery materiály - DCP, BluR, aj, cj verze</t>
  </si>
  <si>
    <r>
      <rPr>
        <b/>
        <sz val="9"/>
        <color indexed="8"/>
        <rFont val="Arial"/>
      </rPr>
      <t xml:space="preserve">Režijní náklady 
</t>
    </r>
    <r>
      <rPr>
        <sz val="9"/>
        <color indexed="8"/>
        <rFont val="Arial"/>
      </rPr>
      <t>max. 7% z celkového rozpočtu minus honorář producenta</t>
    </r>
  </si>
  <si>
    <t>žadatel o podporu kinematografie MasterFilm, s.r.o.</t>
  </si>
  <si>
    <r>
      <rPr>
        <b/>
        <sz val="18"/>
        <color indexed="8"/>
        <rFont val="Arial"/>
      </rPr>
      <t>Finanční plán</t>
    </r>
    <r>
      <rPr>
        <sz val="9"/>
        <color indexed="8"/>
        <rFont val="Arial"/>
      </rPr>
      <t xml:space="preserve">
</t>
    </r>
    <r>
      <rPr>
        <sz val="9"/>
        <color indexed="8"/>
        <rFont val="Arial"/>
      </rPr>
      <t xml:space="preserve">v případě potřeby přidejte libovolný počet řádek v jednotlivých odstavcích
</t>
    </r>
    <r>
      <rPr>
        <sz val="9"/>
        <color indexed="8"/>
        <rFont val="Arial"/>
      </rPr>
      <t xml:space="preserve">(plánovaný příjem z filmových pobídek je třeba zahrnout pod vlastní vklad žadatele o podporu kinematografie;
</t>
    </r>
    <r>
      <rPr>
        <sz val="9"/>
        <color indexed="8"/>
        <rFont val="Arial"/>
      </rPr>
      <t>samostatně do finančního plánu lze uvést podporu z filmových pobídek pouze v případě, že žadatel o popdoru kinematografie již má osvědčení o evidenci a alokaci přidělené částky)</t>
    </r>
  </si>
  <si>
    <t>zdroj financování</t>
  </si>
  <si>
    <t>% podíl plnění na celkových nákladech projektu</t>
  </si>
  <si>
    <t>forma zajištění zdroje financování (smlouva, rozhodnutí apod.)</t>
  </si>
  <si>
    <t>stadium jeho závazného zajištění pro realizaci projektu</t>
  </si>
  <si>
    <t>komentář</t>
  </si>
  <si>
    <t>Veřejné zdroje (bez prostředků Fondu kinematografie)</t>
  </si>
  <si>
    <t>1.1</t>
  </si>
  <si>
    <t>zdroje státního rozpočtu (ministerstva - prosím uveďte)</t>
  </si>
  <si>
    <t>1.2</t>
  </si>
  <si>
    <t>rozpočet samosprávy (město, obec...- prosím uveďte)</t>
  </si>
  <si>
    <t>1.3</t>
  </si>
  <si>
    <t>Česká televize - věcné plnění</t>
  </si>
  <si>
    <t>smlouva</t>
  </si>
  <si>
    <t>LOI</t>
  </si>
  <si>
    <t>1.4</t>
  </si>
  <si>
    <t>jiný (prosím uveďte)</t>
  </si>
  <si>
    <t>1.5</t>
  </si>
  <si>
    <t>Grant Hlavního města Prahy</t>
  </si>
  <si>
    <t>rozhodnutí</t>
  </si>
  <si>
    <t>výzva zveřejněna koncem dubna</t>
  </si>
  <si>
    <t>Finanční prostředky evropských institucí (nejsou veřejnými zdroji)</t>
  </si>
  <si>
    <t>2.1</t>
  </si>
  <si>
    <t>program MEDIA</t>
  </si>
  <si>
    <t>2.2</t>
  </si>
  <si>
    <t>fond EURIMAGES</t>
  </si>
  <si>
    <t>2.3</t>
  </si>
  <si>
    <t>Ostatní vstupy ČR, koproducenti (nejsou veřejnými zdroji)</t>
  </si>
  <si>
    <t>3.1</t>
  </si>
  <si>
    <t>Česká televize - finanční plnění</t>
  </si>
  <si>
    <t>3.2</t>
  </si>
  <si>
    <t>ostatní televize (prosím uveďte)</t>
  </si>
  <si>
    <t>3.3</t>
  </si>
  <si>
    <t>Magiclab</t>
  </si>
  <si>
    <t>koprodukční vstup</t>
  </si>
  <si>
    <t>3.4.</t>
  </si>
  <si>
    <t>ScreenFabric, s.r.o.</t>
  </si>
  <si>
    <t>čestné prohlášení</t>
  </si>
  <si>
    <t xml:space="preserve">koprodukční smlouva bude podepsána po výsledcích fondu a Grantu Hl. m. Praha </t>
  </si>
  <si>
    <t>4a</t>
  </si>
  <si>
    <t>Mezinárodní koprodukční vstupy - veřejné zdroje (Fondy apod.)</t>
  </si>
  <si>
    <t>4a.1</t>
  </si>
  <si>
    <t>4a.2</t>
  </si>
  <si>
    <t>4a.3</t>
  </si>
  <si>
    <t>4b</t>
  </si>
  <si>
    <t>Mezinárodní koprodukční vstupy - soukromé zdroje</t>
  </si>
  <si>
    <t>4b.1</t>
  </si>
  <si>
    <t>4b.2</t>
  </si>
  <si>
    <t>4b.3</t>
  </si>
  <si>
    <t>Vlastní zdroje producenta</t>
  </si>
  <si>
    <t>5.1</t>
  </si>
  <si>
    <t>finanční vklad</t>
  </si>
  <si>
    <t>sjednáno</t>
  </si>
  <si>
    <t>část fee, kancelářské prostory, vlastní technika</t>
  </si>
  <si>
    <t>5.2</t>
  </si>
  <si>
    <t>5.3</t>
  </si>
  <si>
    <t>filmové pobídky (jsou veřejným zdrojem)</t>
  </si>
  <si>
    <t>Ostatní zdroje</t>
  </si>
  <si>
    <t>6.1</t>
  </si>
  <si>
    <t>sponzoring</t>
  </si>
  <si>
    <t>6.2</t>
  </si>
  <si>
    <t>požadovaná dotace z Fondu kinematografie v Kč</t>
  </si>
  <si>
    <t>žádost</t>
  </si>
  <si>
    <t>9</t>
  </si>
  <si>
    <t xml:space="preserve">z toho veřejná podpora </t>
  </si>
  <si>
    <t>10</t>
  </si>
  <si>
    <t>% veřejné podpory</t>
  </si>
  <si>
    <t>Realizační harmonogram</t>
  </si>
  <si>
    <t>1.</t>
  </si>
  <si>
    <t>vývoj (od-do)</t>
  </si>
  <si>
    <t>prosinec 2013 - únor 2014</t>
  </si>
  <si>
    <t>2.</t>
  </si>
  <si>
    <t>příprava (od-do)</t>
  </si>
  <si>
    <t>březen 2014 - září 2014</t>
  </si>
  <si>
    <t>3.</t>
  </si>
  <si>
    <t>produkce (od-do)</t>
  </si>
  <si>
    <t>říjen 2014- březen 2018</t>
  </si>
  <si>
    <t>4.</t>
  </si>
  <si>
    <t>postprodukce (od-do)</t>
  </si>
  <si>
    <t>5.</t>
  </si>
  <si>
    <t>první natáčecí den (dd/mm/rr)</t>
  </si>
  <si>
    <t>15.10.2014</t>
  </si>
  <si>
    <t>6.</t>
  </si>
  <si>
    <t>počet natáčecích dní</t>
  </si>
  <si>
    <t>100ND</t>
  </si>
  <si>
    <t>7.</t>
  </si>
  <si>
    <t>8.</t>
  </si>
  <si>
    <t>plánovaná premiéra (dd/mm/rr)</t>
  </si>
  <si>
    <t>duben 2018 - říjen 2019</t>
  </si>
  <si>
    <t>dokončení projektu (kombinovaná kopie/master) 
musí týb v souladu s datem uvedeným v žádosti</t>
  </si>
  <si>
    <t>október.2019</t>
  </si>
  <si>
    <t>12.10. 2019 - 10 l</t>
  </si>
  <si>
    <t>věcný vklad koproducenta</t>
  </si>
  <si>
    <t xml:space="preserve">€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</si>
</sst>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indexed="8"/>
      <name val="Arial"/>
    </font>
    <font>
      <sz val="18"/>
      <color indexed="8"/>
      <name val="Arial"/>
    </font>
    <font>
      <b/>
      <sz val="9"/>
      <color indexed="8"/>
      <name val="Arial"/>
    </font>
    <font>
      <sz val="9"/>
      <color indexed="8"/>
      <name val="Arial"/>
    </font>
    <font>
      <b/>
      <sz val="1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3" fontId="0" fillId="2" borderId="9" xfId="0" applyNumberFormat="1" applyFont="1" applyFill="1" applyBorder="1" applyAlignment="1">
      <alignment vertical="top" wrapText="1"/>
    </xf>
    <xf numFmtId="3" fontId="0" fillId="2" borderId="10" xfId="0" applyNumberFormat="1" applyFont="1" applyFill="1" applyBorder="1" applyAlignment="1">
      <alignment vertical="top" wrapText="1"/>
    </xf>
    <xf numFmtId="3" fontId="0" fillId="2" borderId="5" xfId="0" applyNumberFormat="1" applyFont="1" applyFill="1" applyBorder="1" applyAlignment="1">
      <alignment vertical="top" wrapText="1"/>
    </xf>
    <xf numFmtId="3" fontId="2" fillId="2" borderId="9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vertical="top"/>
    </xf>
    <xf numFmtId="49" fontId="1" fillId="2" borderId="9" xfId="0" applyNumberFormat="1" applyFont="1" applyFill="1" applyBorder="1" applyAlignment="1">
      <alignment horizontal="left" vertical="top"/>
    </xf>
    <xf numFmtId="0" fontId="0" fillId="2" borderId="9" xfId="0" applyFont="1" applyFill="1" applyBorder="1" applyAlignment="1">
      <alignment vertical="top"/>
    </xf>
    <xf numFmtId="3" fontId="0" fillId="2" borderId="9" xfId="0" applyNumberFormat="1" applyFont="1" applyFill="1" applyBorder="1" applyAlignment="1">
      <alignment vertical="top"/>
    </xf>
    <xf numFmtId="3" fontId="2" fillId="2" borderId="9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0" fontId="0" fillId="2" borderId="9" xfId="0" applyNumberFormat="1" applyFont="1" applyFill="1" applyBorder="1" applyAlignment="1">
      <alignment vertical="top"/>
    </xf>
    <xf numFmtId="0" fontId="0" fillId="0" borderId="0" xfId="0" applyNumberFormat="1" applyFont="1" applyAlignment="1"/>
    <xf numFmtId="49" fontId="0" fillId="2" borderId="19" xfId="0" applyNumberFormat="1" applyFont="1" applyFill="1" applyBorder="1" applyAlignment="1">
      <alignment vertical="top" wrapText="1"/>
    </xf>
    <xf numFmtId="0" fontId="0" fillId="2" borderId="20" xfId="0" applyFont="1" applyFill="1" applyBorder="1" applyAlignment="1">
      <alignment vertical="top"/>
    </xf>
    <xf numFmtId="49" fontId="0" fillId="2" borderId="19" xfId="0" applyNumberFormat="1" applyFont="1" applyFill="1" applyBorder="1" applyAlignment="1">
      <alignment vertical="top"/>
    </xf>
    <xf numFmtId="49" fontId="2" fillId="2" borderId="19" xfId="0" applyNumberFormat="1" applyFont="1" applyFill="1" applyBorder="1" applyAlignment="1">
      <alignment vertical="top"/>
    </xf>
    <xf numFmtId="3" fontId="3" fillId="2" borderId="19" xfId="0" applyNumberFormat="1" applyFont="1" applyFill="1" applyBorder="1" applyAlignment="1">
      <alignment horizontal="right" vertical="top"/>
    </xf>
    <xf numFmtId="3" fontId="0" fillId="2" borderId="19" xfId="0" applyNumberFormat="1" applyFont="1" applyFill="1" applyBorder="1" applyAlignment="1">
      <alignment vertical="top"/>
    </xf>
    <xf numFmtId="10" fontId="0" fillId="2" borderId="19" xfId="0" applyNumberFormat="1" applyFont="1" applyFill="1" applyBorder="1" applyAlignment="1">
      <alignment vertical="top"/>
    </xf>
    <xf numFmtId="0" fontId="0" fillId="2" borderId="19" xfId="0" applyFont="1" applyFill="1" applyBorder="1" applyAlignment="1">
      <alignment vertical="top"/>
    </xf>
    <xf numFmtId="164" fontId="0" fillId="2" borderId="19" xfId="0" applyNumberFormat="1" applyFont="1" applyFill="1" applyBorder="1" applyAlignment="1">
      <alignment vertical="top"/>
    </xf>
    <xf numFmtId="49" fontId="2" fillId="2" borderId="19" xfId="0" applyNumberFormat="1" applyFont="1" applyFill="1" applyBorder="1" applyAlignment="1">
      <alignment vertical="top" wrapText="1"/>
    </xf>
    <xf numFmtId="9" fontId="3" fillId="2" borderId="19" xfId="0" applyNumberFormat="1" applyFont="1" applyFill="1" applyBorder="1" applyAlignment="1">
      <alignment horizontal="right" vertical="top"/>
    </xf>
    <xf numFmtId="0" fontId="0" fillId="2" borderId="21" xfId="0" applyFont="1" applyFill="1" applyBorder="1" applyAlignment="1">
      <alignment vertical="top"/>
    </xf>
    <xf numFmtId="0" fontId="0" fillId="2" borderId="22" xfId="0" applyFont="1" applyFill="1" applyBorder="1" applyAlignment="1">
      <alignment vertical="top"/>
    </xf>
    <xf numFmtId="0" fontId="0" fillId="2" borderId="22" xfId="0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/>
    </xf>
    <xf numFmtId="0" fontId="0" fillId="2" borderId="24" xfId="0" applyFont="1" applyFill="1" applyBorder="1" applyAlignment="1">
      <alignment vertical="top"/>
    </xf>
    <xf numFmtId="49" fontId="1" fillId="2" borderId="13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49" fontId="0" fillId="2" borderId="4" xfId="0" applyNumberFormat="1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49" fontId="0" fillId="2" borderId="1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49" fontId="0" fillId="2" borderId="19" xfId="0" applyNumberFormat="1" applyFont="1" applyFill="1" applyBorder="1" applyAlignment="1">
      <alignment vertical="top"/>
    </xf>
    <xf numFmtId="0" fontId="0" fillId="2" borderId="19" xfId="0" applyFont="1" applyFill="1" applyBorder="1" applyAlignment="1">
      <alignment vertical="top"/>
    </xf>
    <xf numFmtId="49" fontId="0" fillId="2" borderId="15" xfId="0" applyNumberFormat="1" applyFont="1" applyFill="1" applyBorder="1" applyAlignment="1">
      <alignment vertical="top"/>
    </xf>
    <xf numFmtId="49" fontId="0" fillId="2" borderId="19" xfId="0" applyNumberFormat="1" applyFont="1" applyFill="1" applyBorder="1" applyAlignment="1">
      <alignment vertical="top" wrapText="1"/>
    </xf>
    <xf numFmtId="0" fontId="0" fillId="2" borderId="19" xfId="0" applyFont="1" applyFill="1" applyBorder="1" applyAlignment="1">
      <alignment vertical="top" wrapText="1"/>
    </xf>
    <xf numFmtId="49" fontId="2" fillId="2" borderId="19" xfId="0" applyNumberFormat="1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49" fontId="0" fillId="2" borderId="17" xfId="0" applyNumberFormat="1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69696"/>
      <rgbColor rgb="FF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60"/>
  <sheetViews>
    <sheetView showGridLines="0" tabSelected="1" topLeftCell="A182" zoomScale="200" zoomScaleNormal="200" workbookViewId="0">
      <selection sqref="A1:G1"/>
    </sheetView>
  </sheetViews>
  <sheetFormatPr defaultColWidth="9.140625" defaultRowHeight="12" customHeight="1" x14ac:dyDescent="0.2"/>
  <cols>
    <col min="1" max="1" width="4.42578125" style="1" customWidth="1"/>
    <col min="2" max="2" width="59.85546875" style="1" customWidth="1"/>
    <col min="3" max="3" width="16.140625" style="1" customWidth="1"/>
    <col min="4" max="4" width="11.140625" style="1" customWidth="1"/>
    <col min="5" max="5" width="10" style="1" customWidth="1"/>
    <col min="6" max="6" width="12.7109375" style="1" customWidth="1"/>
    <col min="7" max="7" width="61.85546875" style="1" customWidth="1"/>
    <col min="8" max="256" width="9.140625" style="1" customWidth="1"/>
  </cols>
  <sheetData>
    <row r="1" spans="1:7" ht="22.5" customHeight="1" x14ac:dyDescent="0.2">
      <c r="A1" s="57" t="s">
        <v>0</v>
      </c>
      <c r="B1" s="58"/>
      <c r="C1" s="58"/>
      <c r="D1" s="58"/>
      <c r="E1" s="58"/>
      <c r="F1" s="58"/>
      <c r="G1" s="59"/>
    </row>
    <row r="2" spans="1:7" ht="22.5" customHeight="1" x14ac:dyDescent="0.2">
      <c r="A2" s="54" t="s">
        <v>1</v>
      </c>
      <c r="B2" s="55"/>
      <c r="C2" s="55"/>
      <c r="D2" s="55"/>
      <c r="E2" s="55"/>
      <c r="F2" s="55"/>
      <c r="G2" s="56"/>
    </row>
    <row r="3" spans="1:7" ht="27.75" customHeight="1" x14ac:dyDescent="0.2">
      <c r="A3" s="51" t="s">
        <v>2</v>
      </c>
      <c r="B3" s="52"/>
      <c r="C3" s="52"/>
      <c r="D3" s="52"/>
      <c r="E3" s="52"/>
      <c r="F3" s="52"/>
      <c r="G3" s="53"/>
    </row>
    <row r="4" spans="1:7" ht="27.75" customHeight="1" x14ac:dyDescent="0.2">
      <c r="A4" s="47" t="s">
        <v>3</v>
      </c>
      <c r="B4" s="48"/>
      <c r="C4" s="48"/>
      <c r="D4" s="49"/>
      <c r="E4" s="49"/>
      <c r="F4" s="49"/>
      <c r="G4" s="50"/>
    </row>
    <row r="5" spans="1:7" ht="13.7" customHeight="1" x14ac:dyDescent="0.2">
      <c r="A5" s="10"/>
      <c r="B5" s="11" t="s">
        <v>4</v>
      </c>
      <c r="C5" s="12">
        <f>F17</f>
        <v>100000</v>
      </c>
      <c r="D5" s="13"/>
      <c r="E5" s="8"/>
      <c r="F5" s="14"/>
      <c r="G5" s="9"/>
    </row>
    <row r="6" spans="1:7" ht="13.7" customHeight="1" x14ac:dyDescent="0.2">
      <c r="A6" s="10"/>
      <c r="B6" s="11" t="s">
        <v>5</v>
      </c>
      <c r="C6" s="12">
        <f>F31</f>
        <v>15000</v>
      </c>
      <c r="D6" s="13"/>
      <c r="E6" s="8"/>
      <c r="F6" s="14"/>
      <c r="G6" s="9"/>
    </row>
    <row r="7" spans="1:7" ht="13.7" customHeight="1" x14ac:dyDescent="0.2">
      <c r="A7" s="10"/>
      <c r="B7" s="11" t="s">
        <v>6</v>
      </c>
      <c r="C7" s="12">
        <f>F66</f>
        <v>1489000</v>
      </c>
      <c r="D7" s="13"/>
      <c r="E7" s="8"/>
      <c r="F7" s="14"/>
      <c r="G7" s="9"/>
    </row>
    <row r="8" spans="1:7" ht="13.7" customHeight="1" x14ac:dyDescent="0.2">
      <c r="A8" s="10"/>
      <c r="B8" s="11" t="s">
        <v>7</v>
      </c>
      <c r="C8" s="12">
        <f>F220</f>
        <v>590000</v>
      </c>
      <c r="D8" s="13"/>
      <c r="E8" s="8"/>
      <c r="F8" s="14"/>
      <c r="G8" s="9"/>
    </row>
    <row r="9" spans="1:7" ht="13.7" customHeight="1" x14ac:dyDescent="0.2">
      <c r="A9" s="10"/>
      <c r="B9" s="11" t="s">
        <v>8</v>
      </c>
      <c r="C9" s="12">
        <v>77000</v>
      </c>
      <c r="D9" s="13"/>
      <c r="E9" s="8"/>
      <c r="F9" s="14"/>
      <c r="G9" s="9"/>
    </row>
    <row r="10" spans="1:7" ht="13.7" customHeight="1" x14ac:dyDescent="0.2">
      <c r="A10" s="10"/>
      <c r="B10" s="11" t="s">
        <v>9</v>
      </c>
      <c r="C10" s="12">
        <f>F259</f>
        <v>80000</v>
      </c>
      <c r="D10" s="13"/>
      <c r="E10" s="8"/>
      <c r="F10" s="14"/>
      <c r="G10" s="9"/>
    </row>
    <row r="11" spans="1:7" ht="13.7" customHeight="1" x14ac:dyDescent="0.2">
      <c r="A11" s="10"/>
      <c r="B11" s="11" t="s">
        <v>10</v>
      </c>
      <c r="C11" s="15">
        <f>SUM(C5:C10)</f>
        <v>2351000</v>
      </c>
      <c r="D11" s="13"/>
      <c r="E11" s="8"/>
      <c r="F11" s="14"/>
      <c r="G11" s="9"/>
    </row>
    <row r="12" spans="1:7" ht="13.7" customHeight="1" x14ac:dyDescent="0.2">
      <c r="A12" s="10"/>
      <c r="B12" s="16" t="s">
        <v>11</v>
      </c>
      <c r="C12" s="12">
        <v>50882</v>
      </c>
      <c r="D12" s="13"/>
      <c r="E12" s="8"/>
      <c r="F12" s="14"/>
      <c r="G12" s="9"/>
    </row>
    <row r="13" spans="1:7" ht="13.7" customHeight="1" x14ac:dyDescent="0.2">
      <c r="A13" s="10"/>
      <c r="B13" s="16" t="s">
        <v>12</v>
      </c>
      <c r="C13" s="12">
        <f>SUM(C11:C12)</f>
        <v>2401882</v>
      </c>
      <c r="D13" s="13"/>
      <c r="E13" s="8"/>
      <c r="F13" s="14"/>
      <c r="G13" s="9"/>
    </row>
    <row r="14" spans="1:7" ht="14.25" customHeight="1" x14ac:dyDescent="0.2">
      <c r="A14" s="17"/>
      <c r="B14" s="18"/>
      <c r="C14" s="18"/>
      <c r="D14" s="19"/>
      <c r="E14" s="6"/>
      <c r="F14" s="19"/>
      <c r="G14" s="7"/>
    </row>
    <row r="15" spans="1:7" ht="27.75" customHeight="1" x14ac:dyDescent="0.2">
      <c r="A15" s="44" t="s">
        <v>13</v>
      </c>
      <c r="B15" s="45"/>
      <c r="C15" s="45"/>
      <c r="D15" s="45"/>
      <c r="E15" s="45"/>
      <c r="F15" s="45"/>
      <c r="G15" s="46"/>
    </row>
    <row r="16" spans="1:7" ht="27.75" customHeight="1" x14ac:dyDescent="0.2">
      <c r="A16" s="20"/>
      <c r="B16" s="10"/>
      <c r="C16" s="16" t="s">
        <v>14</v>
      </c>
      <c r="D16" s="16" t="s">
        <v>15</v>
      </c>
      <c r="E16" s="16" t="s">
        <v>16</v>
      </c>
      <c r="F16" s="16" t="s">
        <v>17</v>
      </c>
      <c r="G16" s="16" t="s">
        <v>18</v>
      </c>
    </row>
    <row r="17" spans="1:7" ht="23.45" customHeight="1" x14ac:dyDescent="0.2">
      <c r="A17" s="20"/>
      <c r="B17" s="21" t="s">
        <v>19</v>
      </c>
      <c r="C17" s="22"/>
      <c r="D17" s="23"/>
      <c r="E17" s="22"/>
      <c r="F17" s="24">
        <f>F22+F27</f>
        <v>100000</v>
      </c>
      <c r="G17" s="22"/>
    </row>
    <row r="18" spans="1:7" ht="13.7" customHeight="1" x14ac:dyDescent="0.2">
      <c r="A18" s="20" t="s">
        <v>20</v>
      </c>
      <c r="B18" s="25" t="s">
        <v>21</v>
      </c>
      <c r="C18" s="22"/>
      <c r="D18" s="23"/>
      <c r="E18" s="22"/>
      <c r="F18" s="23"/>
      <c r="G18" s="22"/>
    </row>
    <row r="19" spans="1:7" ht="13.7" customHeight="1" x14ac:dyDescent="0.2">
      <c r="A19" s="20"/>
      <c r="B19" s="20" t="s">
        <v>22</v>
      </c>
      <c r="C19" s="22"/>
      <c r="D19" s="23"/>
      <c r="E19" s="22"/>
      <c r="F19" s="23"/>
      <c r="G19" s="22"/>
    </row>
    <row r="20" spans="1:7" ht="13.7" customHeight="1" x14ac:dyDescent="0.2">
      <c r="A20" s="20"/>
      <c r="B20" s="20" t="s">
        <v>23</v>
      </c>
      <c r="C20" s="22"/>
      <c r="D20" s="23"/>
      <c r="E20" s="22"/>
      <c r="F20" s="23"/>
      <c r="G20" s="22"/>
    </row>
    <row r="21" spans="1:7" ht="13.7" customHeight="1" x14ac:dyDescent="0.2">
      <c r="A21" s="20"/>
      <c r="B21" s="20" t="s">
        <v>24</v>
      </c>
      <c r="C21" s="22"/>
      <c r="D21" s="23"/>
      <c r="E21" s="22"/>
      <c r="F21" s="23"/>
      <c r="G21" s="22"/>
    </row>
    <row r="22" spans="1:7" ht="13.7" customHeight="1" x14ac:dyDescent="0.2">
      <c r="A22" s="20" t="s">
        <v>25</v>
      </c>
      <c r="B22" s="25" t="s">
        <v>26</v>
      </c>
      <c r="C22" s="22"/>
      <c r="D22" s="23"/>
      <c r="E22" s="22"/>
      <c r="F22" s="24">
        <f>F25+F23</f>
        <v>80000</v>
      </c>
      <c r="G22" s="22"/>
    </row>
    <row r="23" spans="1:7" ht="13.7" customHeight="1" x14ac:dyDescent="0.2">
      <c r="A23" s="20"/>
      <c r="B23" s="20" t="s">
        <v>27</v>
      </c>
      <c r="C23" s="20" t="s">
        <v>28</v>
      </c>
      <c r="D23" s="23">
        <v>50000</v>
      </c>
      <c r="E23" s="26">
        <v>1</v>
      </c>
      <c r="F23" s="23">
        <v>50000</v>
      </c>
      <c r="G23" s="22"/>
    </row>
    <row r="24" spans="1:7" ht="13.7" customHeight="1" x14ac:dyDescent="0.2">
      <c r="A24" s="20"/>
      <c r="B24" s="20" t="s">
        <v>29</v>
      </c>
      <c r="C24" s="22"/>
      <c r="D24" s="23"/>
      <c r="E24" s="22"/>
      <c r="F24" s="23"/>
      <c r="G24" s="22"/>
    </row>
    <row r="25" spans="1:7" ht="13.7" customHeight="1" x14ac:dyDescent="0.2">
      <c r="A25" s="20"/>
      <c r="B25" s="20" t="s">
        <v>30</v>
      </c>
      <c r="C25" s="20" t="s">
        <v>28</v>
      </c>
      <c r="D25" s="23">
        <v>30000</v>
      </c>
      <c r="E25" s="26">
        <v>1</v>
      </c>
      <c r="F25" s="23">
        <f>D25*E25</f>
        <v>30000</v>
      </c>
      <c r="G25" s="22"/>
    </row>
    <row r="26" spans="1:7" ht="13.7" customHeight="1" x14ac:dyDescent="0.2">
      <c r="A26" s="20"/>
      <c r="B26" s="20" t="s">
        <v>24</v>
      </c>
      <c r="C26" s="22"/>
      <c r="D26" s="23"/>
      <c r="E26" s="22"/>
      <c r="F26" s="23"/>
      <c r="G26" s="22"/>
    </row>
    <row r="27" spans="1:7" ht="13.7" customHeight="1" x14ac:dyDescent="0.2">
      <c r="A27" s="20" t="s">
        <v>31</v>
      </c>
      <c r="B27" s="25" t="s">
        <v>32</v>
      </c>
      <c r="C27" s="22"/>
      <c r="D27" s="23"/>
      <c r="E27" s="22"/>
      <c r="F27" s="24">
        <f>F28</f>
        <v>20000</v>
      </c>
      <c r="G27" s="22"/>
    </row>
    <row r="28" spans="1:7" ht="13.7" customHeight="1" x14ac:dyDescent="0.2">
      <c r="A28" s="20"/>
      <c r="B28" s="20" t="s">
        <v>33</v>
      </c>
      <c r="C28" s="20" t="s">
        <v>28</v>
      </c>
      <c r="D28" s="23">
        <v>20000</v>
      </c>
      <c r="E28" s="26">
        <v>1</v>
      </c>
      <c r="F28" s="23">
        <f>D28*E28</f>
        <v>20000</v>
      </c>
      <c r="G28" s="22"/>
    </row>
    <row r="29" spans="1:7" ht="13.7" customHeight="1" x14ac:dyDescent="0.2">
      <c r="A29" s="20"/>
      <c r="B29" s="20" t="s">
        <v>34</v>
      </c>
      <c r="C29" s="22"/>
      <c r="D29" s="23"/>
      <c r="E29" s="22"/>
      <c r="F29" s="23"/>
      <c r="G29" s="22"/>
    </row>
    <row r="30" spans="1:7" ht="13.7" customHeight="1" x14ac:dyDescent="0.2">
      <c r="A30" s="20"/>
      <c r="B30" s="20" t="s">
        <v>24</v>
      </c>
      <c r="C30" s="22"/>
      <c r="D30" s="23"/>
      <c r="E30" s="22"/>
      <c r="F30" s="23"/>
      <c r="G30" s="22"/>
    </row>
    <row r="31" spans="1:7" ht="23.45" customHeight="1" x14ac:dyDescent="0.2">
      <c r="A31" s="20"/>
      <c r="B31" s="21" t="s">
        <v>5</v>
      </c>
      <c r="C31" s="22"/>
      <c r="D31" s="23"/>
      <c r="E31" s="22"/>
      <c r="F31" s="24">
        <f>F32</f>
        <v>15000</v>
      </c>
      <c r="G31" s="22"/>
    </row>
    <row r="32" spans="1:7" ht="13.7" customHeight="1" x14ac:dyDescent="0.2">
      <c r="A32" s="20" t="s">
        <v>20</v>
      </c>
      <c r="B32" s="25" t="s">
        <v>35</v>
      </c>
      <c r="C32" s="22"/>
      <c r="D32" s="23"/>
      <c r="E32" s="22"/>
      <c r="F32" s="24">
        <f>SUM(F33:F34)</f>
        <v>15000</v>
      </c>
      <c r="G32" s="22"/>
    </row>
    <row r="33" spans="1:7" ht="13.7" customHeight="1" x14ac:dyDescent="0.2">
      <c r="A33" s="20"/>
      <c r="B33" s="20" t="s">
        <v>36</v>
      </c>
      <c r="C33" s="20" t="s">
        <v>28</v>
      </c>
      <c r="D33" s="23">
        <v>10000</v>
      </c>
      <c r="E33" s="26">
        <v>1</v>
      </c>
      <c r="F33" s="23">
        <f>D33*E33</f>
        <v>10000</v>
      </c>
      <c r="G33" s="22"/>
    </row>
    <row r="34" spans="1:7" ht="13.7" customHeight="1" x14ac:dyDescent="0.2">
      <c r="A34" s="20"/>
      <c r="B34" s="20" t="s">
        <v>37</v>
      </c>
      <c r="C34" s="20" t="s">
        <v>28</v>
      </c>
      <c r="D34" s="23">
        <v>5000</v>
      </c>
      <c r="E34" s="26">
        <v>1</v>
      </c>
      <c r="F34" s="23">
        <f>D34*E34</f>
        <v>5000</v>
      </c>
      <c r="G34" s="22"/>
    </row>
    <row r="35" spans="1:7" ht="13.7" customHeight="1" x14ac:dyDescent="0.2">
      <c r="A35" s="20"/>
      <c r="B35" s="20" t="s">
        <v>38</v>
      </c>
      <c r="C35" s="22"/>
      <c r="D35" s="23"/>
      <c r="E35" s="22"/>
      <c r="F35" s="23"/>
      <c r="G35" s="22"/>
    </row>
    <row r="36" spans="1:7" ht="13.7" customHeight="1" x14ac:dyDescent="0.2">
      <c r="A36" s="20"/>
      <c r="B36" s="20" t="s">
        <v>39</v>
      </c>
      <c r="C36" s="22"/>
      <c r="D36" s="23"/>
      <c r="E36" s="22"/>
      <c r="F36" s="23"/>
      <c r="G36" s="22"/>
    </row>
    <row r="37" spans="1:7" ht="13.7" customHeight="1" x14ac:dyDescent="0.2">
      <c r="A37" s="20"/>
      <c r="B37" s="20" t="s">
        <v>24</v>
      </c>
      <c r="C37" s="22"/>
      <c r="D37" s="23"/>
      <c r="E37" s="22"/>
      <c r="F37" s="23"/>
      <c r="G37" s="22"/>
    </row>
    <row r="38" spans="1:7" ht="13.7" customHeight="1" x14ac:dyDescent="0.2">
      <c r="A38" s="20" t="s">
        <v>25</v>
      </c>
      <c r="B38" s="25" t="s">
        <v>40</v>
      </c>
      <c r="C38" s="22"/>
      <c r="D38" s="23"/>
      <c r="E38" s="22"/>
      <c r="F38" s="23"/>
      <c r="G38" s="22"/>
    </row>
    <row r="39" spans="1:7" ht="13.7" customHeight="1" x14ac:dyDescent="0.2">
      <c r="A39" s="20"/>
      <c r="B39" s="20" t="s">
        <v>41</v>
      </c>
      <c r="C39" s="22"/>
      <c r="D39" s="23"/>
      <c r="E39" s="22"/>
      <c r="F39" s="23"/>
      <c r="G39" s="22"/>
    </row>
    <row r="40" spans="1:7" ht="13.7" customHeight="1" x14ac:dyDescent="0.2">
      <c r="A40" s="20"/>
      <c r="B40" s="20" t="s">
        <v>42</v>
      </c>
      <c r="C40" s="22"/>
      <c r="D40" s="23"/>
      <c r="E40" s="22"/>
      <c r="F40" s="23"/>
      <c r="G40" s="22"/>
    </row>
    <row r="41" spans="1:7" ht="13.7" customHeight="1" x14ac:dyDescent="0.2">
      <c r="A41" s="20"/>
      <c r="B41" s="20" t="s">
        <v>43</v>
      </c>
      <c r="C41" s="22"/>
      <c r="D41" s="23"/>
      <c r="E41" s="22"/>
      <c r="F41" s="23"/>
      <c r="G41" s="22"/>
    </row>
    <row r="42" spans="1:7" ht="13.7" customHeight="1" x14ac:dyDescent="0.2">
      <c r="A42" s="20"/>
      <c r="B42" s="20" t="s">
        <v>24</v>
      </c>
      <c r="C42" s="22"/>
      <c r="D42" s="23"/>
      <c r="E42" s="22"/>
      <c r="F42" s="23"/>
      <c r="G42" s="22"/>
    </row>
    <row r="43" spans="1:7" ht="13.7" customHeight="1" x14ac:dyDescent="0.2">
      <c r="A43" s="20" t="s">
        <v>31</v>
      </c>
      <c r="B43" s="25" t="s">
        <v>44</v>
      </c>
      <c r="C43" s="22"/>
      <c r="D43" s="23"/>
      <c r="E43" s="22"/>
      <c r="F43" s="23"/>
      <c r="G43" s="22"/>
    </row>
    <row r="44" spans="1:7" ht="13.7" customHeight="1" x14ac:dyDescent="0.2">
      <c r="A44" s="20"/>
      <c r="B44" s="20" t="s">
        <v>45</v>
      </c>
      <c r="C44" s="22"/>
      <c r="D44" s="23"/>
      <c r="E44" s="22"/>
      <c r="F44" s="23"/>
      <c r="G44" s="22"/>
    </row>
    <row r="45" spans="1:7" ht="13.7" customHeight="1" x14ac:dyDescent="0.2">
      <c r="A45" s="20"/>
      <c r="B45" s="20" t="s">
        <v>24</v>
      </c>
      <c r="C45" s="22"/>
      <c r="D45" s="23"/>
      <c r="E45" s="22"/>
      <c r="F45" s="23"/>
      <c r="G45" s="22"/>
    </row>
    <row r="46" spans="1:7" ht="13.7" customHeight="1" x14ac:dyDescent="0.2">
      <c r="A46" s="20" t="s">
        <v>46</v>
      </c>
      <c r="B46" s="25" t="s">
        <v>47</v>
      </c>
      <c r="C46" s="22"/>
      <c r="D46" s="23"/>
      <c r="E46" s="22"/>
      <c r="F46" s="23"/>
      <c r="G46" s="22"/>
    </row>
    <row r="47" spans="1:7" ht="13.7" customHeight="1" x14ac:dyDescent="0.2">
      <c r="A47" s="20"/>
      <c r="B47" s="20" t="s">
        <v>48</v>
      </c>
      <c r="C47" s="22"/>
      <c r="D47" s="23"/>
      <c r="E47" s="22"/>
      <c r="F47" s="23"/>
      <c r="G47" s="22"/>
    </row>
    <row r="48" spans="1:7" ht="13.7" customHeight="1" x14ac:dyDescent="0.2">
      <c r="A48" s="20"/>
      <c r="B48" s="20" t="s">
        <v>49</v>
      </c>
      <c r="C48" s="22"/>
      <c r="D48" s="23"/>
      <c r="E48" s="22"/>
      <c r="F48" s="23"/>
      <c r="G48" s="22"/>
    </row>
    <row r="49" spans="1:7" ht="13.7" customHeight="1" x14ac:dyDescent="0.2">
      <c r="A49" s="20"/>
      <c r="B49" s="20" t="s">
        <v>24</v>
      </c>
      <c r="C49" s="22"/>
      <c r="D49" s="23"/>
      <c r="E49" s="22"/>
      <c r="F49" s="23"/>
      <c r="G49" s="22"/>
    </row>
    <row r="50" spans="1:7" ht="13.7" customHeight="1" x14ac:dyDescent="0.2">
      <c r="A50" s="20" t="s">
        <v>50</v>
      </c>
      <c r="B50" s="25" t="s">
        <v>51</v>
      </c>
      <c r="C50" s="22"/>
      <c r="D50" s="23"/>
      <c r="E50" s="22"/>
      <c r="F50" s="23"/>
      <c r="G50" s="22"/>
    </row>
    <row r="51" spans="1:7" ht="13.7" customHeight="1" x14ac:dyDescent="0.2">
      <c r="A51" s="20"/>
      <c r="B51" s="20" t="s">
        <v>52</v>
      </c>
      <c r="C51" s="22"/>
      <c r="D51" s="23"/>
      <c r="E51" s="22"/>
      <c r="F51" s="23"/>
      <c r="G51" s="22"/>
    </row>
    <row r="52" spans="1:7" ht="13.7" customHeight="1" x14ac:dyDescent="0.2">
      <c r="A52" s="20"/>
      <c r="B52" s="20" t="s">
        <v>53</v>
      </c>
      <c r="C52" s="22"/>
      <c r="D52" s="23"/>
      <c r="E52" s="22"/>
      <c r="F52" s="23"/>
      <c r="G52" s="22"/>
    </row>
    <row r="53" spans="1:7" ht="13.7" customHeight="1" x14ac:dyDescent="0.2">
      <c r="A53" s="20"/>
      <c r="B53" s="20" t="s">
        <v>54</v>
      </c>
      <c r="C53" s="22"/>
      <c r="D53" s="23"/>
      <c r="E53" s="22"/>
      <c r="F53" s="23"/>
      <c r="G53" s="22"/>
    </row>
    <row r="54" spans="1:7" ht="13.7" customHeight="1" x14ac:dyDescent="0.2">
      <c r="A54" s="20"/>
      <c r="B54" s="20" t="s">
        <v>55</v>
      </c>
      <c r="C54" s="22"/>
      <c r="D54" s="23"/>
      <c r="E54" s="22"/>
      <c r="F54" s="23"/>
      <c r="G54" s="22"/>
    </row>
    <row r="55" spans="1:7" ht="13.7" customHeight="1" x14ac:dyDescent="0.2">
      <c r="A55" s="20"/>
      <c r="B55" s="20" t="s">
        <v>24</v>
      </c>
      <c r="C55" s="22"/>
      <c r="D55" s="23"/>
      <c r="E55" s="22"/>
      <c r="F55" s="23"/>
      <c r="G55" s="22"/>
    </row>
    <row r="56" spans="1:7" ht="13.7" customHeight="1" x14ac:dyDescent="0.2">
      <c r="A56" s="20" t="s">
        <v>56</v>
      </c>
      <c r="B56" s="25" t="s">
        <v>57</v>
      </c>
      <c r="C56" s="22"/>
      <c r="D56" s="23"/>
      <c r="E56" s="22"/>
      <c r="F56" s="23"/>
      <c r="G56" s="22"/>
    </row>
    <row r="57" spans="1:7" ht="13.7" customHeight="1" x14ac:dyDescent="0.2">
      <c r="A57" s="20"/>
      <c r="B57" s="20" t="s">
        <v>58</v>
      </c>
      <c r="C57" s="22"/>
      <c r="D57" s="23"/>
      <c r="E57" s="22"/>
      <c r="F57" s="23"/>
      <c r="G57" s="22"/>
    </row>
    <row r="58" spans="1:7" ht="13.7" customHeight="1" x14ac:dyDescent="0.2">
      <c r="A58" s="20"/>
      <c r="B58" s="20" t="s">
        <v>24</v>
      </c>
      <c r="C58" s="22"/>
      <c r="D58" s="23"/>
      <c r="E58" s="22"/>
      <c r="F58" s="23"/>
      <c r="G58" s="22"/>
    </row>
    <row r="59" spans="1:7" ht="13.7" customHeight="1" x14ac:dyDescent="0.2">
      <c r="A59" s="20" t="s">
        <v>59</v>
      </c>
      <c r="B59" s="25" t="s">
        <v>60</v>
      </c>
      <c r="C59" s="22"/>
      <c r="D59" s="23"/>
      <c r="E59" s="22"/>
      <c r="F59" s="23"/>
      <c r="G59" s="22"/>
    </row>
    <row r="60" spans="1:7" ht="13.7" customHeight="1" x14ac:dyDescent="0.2">
      <c r="A60" s="20"/>
      <c r="B60" s="20" t="s">
        <v>61</v>
      </c>
      <c r="C60" s="22"/>
      <c r="D60" s="23"/>
      <c r="E60" s="22"/>
      <c r="F60" s="23"/>
      <c r="G60" s="22"/>
    </row>
    <row r="61" spans="1:7" ht="13.7" customHeight="1" x14ac:dyDescent="0.2">
      <c r="A61" s="20"/>
      <c r="B61" s="20" t="s">
        <v>24</v>
      </c>
      <c r="C61" s="22"/>
      <c r="D61" s="23"/>
      <c r="E61" s="22"/>
      <c r="F61" s="23"/>
      <c r="G61" s="22"/>
    </row>
    <row r="62" spans="1:7" ht="13.7" customHeight="1" x14ac:dyDescent="0.2">
      <c r="A62" s="20" t="s">
        <v>62</v>
      </c>
      <c r="B62" s="25" t="s">
        <v>63</v>
      </c>
      <c r="C62" s="22"/>
      <c r="D62" s="23"/>
      <c r="E62" s="22"/>
      <c r="F62" s="23"/>
      <c r="G62" s="22"/>
    </row>
    <row r="63" spans="1:7" ht="13.7" customHeight="1" x14ac:dyDescent="0.2">
      <c r="A63" s="20"/>
      <c r="B63" s="20" t="s">
        <v>64</v>
      </c>
      <c r="C63" s="22"/>
      <c r="D63" s="23"/>
      <c r="E63" s="22"/>
      <c r="F63" s="23"/>
      <c r="G63" s="22"/>
    </row>
    <row r="64" spans="1:7" ht="13.7" customHeight="1" x14ac:dyDescent="0.2">
      <c r="A64" s="20"/>
      <c r="B64" s="20" t="s">
        <v>65</v>
      </c>
      <c r="C64" s="22"/>
      <c r="D64" s="23"/>
      <c r="E64" s="22"/>
      <c r="F64" s="23"/>
      <c r="G64" s="22"/>
    </row>
    <row r="65" spans="1:7" ht="13.7" customHeight="1" x14ac:dyDescent="0.2">
      <c r="A65" s="20"/>
      <c r="B65" s="20" t="s">
        <v>24</v>
      </c>
      <c r="C65" s="22"/>
      <c r="D65" s="23"/>
      <c r="E65" s="22"/>
      <c r="F65" s="23"/>
      <c r="G65" s="22"/>
    </row>
    <row r="66" spans="1:7" ht="23.45" customHeight="1" x14ac:dyDescent="0.2">
      <c r="A66" s="20"/>
      <c r="B66" s="21" t="s">
        <v>6</v>
      </c>
      <c r="C66" s="22"/>
      <c r="D66" s="23"/>
      <c r="E66" s="22"/>
      <c r="F66" s="24">
        <f>F67+F75+F84+F95+F107+F126+F130+F194+F200+F206</f>
        <v>1489000</v>
      </c>
      <c r="G66" s="22"/>
    </row>
    <row r="67" spans="1:7" ht="13.7" customHeight="1" x14ac:dyDescent="0.2">
      <c r="A67" s="20" t="s">
        <v>20</v>
      </c>
      <c r="B67" s="25" t="s">
        <v>66</v>
      </c>
      <c r="C67" s="22"/>
      <c r="D67" s="23"/>
      <c r="E67" s="22"/>
      <c r="F67" s="24">
        <f>SUM(F68:F70)</f>
        <v>205000</v>
      </c>
      <c r="G67" s="22"/>
    </row>
    <row r="68" spans="1:7" ht="13.7" customHeight="1" x14ac:dyDescent="0.2">
      <c r="A68" s="20"/>
      <c r="B68" s="20" t="s">
        <v>67</v>
      </c>
      <c r="C68" s="20" t="s">
        <v>28</v>
      </c>
      <c r="D68" s="23">
        <v>70000</v>
      </c>
      <c r="E68" s="26">
        <v>2</v>
      </c>
      <c r="F68" s="23">
        <f>D68*E68</f>
        <v>140000</v>
      </c>
      <c r="G68" s="20" t="s">
        <v>68</v>
      </c>
    </row>
    <row r="69" spans="1:7" ht="13.7" customHeight="1" x14ac:dyDescent="0.2">
      <c r="A69" s="20"/>
      <c r="B69" s="20" t="s">
        <v>69</v>
      </c>
      <c r="C69" s="20" t="s">
        <v>70</v>
      </c>
      <c r="D69" s="23">
        <v>10000</v>
      </c>
      <c r="E69" s="26">
        <v>4</v>
      </c>
      <c r="F69" s="23">
        <f>D69*E69</f>
        <v>40000</v>
      </c>
      <c r="G69" s="20" t="s">
        <v>71</v>
      </c>
    </row>
    <row r="70" spans="1:7" ht="13.7" customHeight="1" x14ac:dyDescent="0.2">
      <c r="A70" s="20"/>
      <c r="B70" s="20" t="s">
        <v>72</v>
      </c>
      <c r="C70" s="20" t="s">
        <v>70</v>
      </c>
      <c r="D70" s="23">
        <v>500</v>
      </c>
      <c r="E70" s="26">
        <v>50</v>
      </c>
      <c r="F70" s="23">
        <f>D70*E70</f>
        <v>25000</v>
      </c>
      <c r="G70" s="20" t="s">
        <v>73</v>
      </c>
    </row>
    <row r="71" spans="1:7" ht="13.7" customHeight="1" x14ac:dyDescent="0.2">
      <c r="A71" s="20"/>
      <c r="B71" s="20" t="s">
        <v>24</v>
      </c>
      <c r="C71" s="22"/>
      <c r="D71" s="23"/>
      <c r="E71" s="22"/>
      <c r="F71" s="23"/>
      <c r="G71" s="22"/>
    </row>
    <row r="72" spans="1:7" ht="13.7" customHeight="1" x14ac:dyDescent="0.2">
      <c r="A72" s="20" t="s">
        <v>25</v>
      </c>
      <c r="B72" s="25" t="s">
        <v>74</v>
      </c>
      <c r="C72" s="22"/>
      <c r="D72" s="23"/>
      <c r="E72" s="22"/>
      <c r="F72" s="23"/>
      <c r="G72" s="22"/>
    </row>
    <row r="73" spans="1:7" ht="13.7" customHeight="1" x14ac:dyDescent="0.2">
      <c r="A73" s="20"/>
      <c r="B73" s="20" t="s">
        <v>75</v>
      </c>
      <c r="C73" s="22"/>
      <c r="D73" s="23"/>
      <c r="E73" s="22"/>
      <c r="F73" s="23"/>
      <c r="G73" s="22"/>
    </row>
    <row r="74" spans="1:7" ht="13.7" customHeight="1" x14ac:dyDescent="0.2">
      <c r="A74" s="20"/>
      <c r="B74" s="20" t="s">
        <v>24</v>
      </c>
      <c r="C74" s="22"/>
      <c r="D74" s="23"/>
      <c r="E74" s="22"/>
      <c r="F74" s="23"/>
      <c r="G74" s="22"/>
    </row>
    <row r="75" spans="1:7" ht="13.7" customHeight="1" x14ac:dyDescent="0.2">
      <c r="A75" s="20" t="s">
        <v>31</v>
      </c>
      <c r="B75" s="25" t="s">
        <v>76</v>
      </c>
      <c r="C75" s="22"/>
      <c r="D75" s="23"/>
      <c r="E75" s="22"/>
      <c r="F75" s="24">
        <f>F76</f>
        <v>180000</v>
      </c>
      <c r="G75" s="22"/>
    </row>
    <row r="76" spans="1:7" ht="13.7" customHeight="1" x14ac:dyDescent="0.2">
      <c r="A76" s="20"/>
      <c r="B76" s="20" t="s">
        <v>77</v>
      </c>
      <c r="C76" s="20" t="s">
        <v>28</v>
      </c>
      <c r="D76" s="23">
        <v>180000</v>
      </c>
      <c r="E76" s="26">
        <v>1</v>
      </c>
      <c r="F76" s="23">
        <f>D76*E76</f>
        <v>180000</v>
      </c>
      <c r="G76" s="20" t="s">
        <v>78</v>
      </c>
    </row>
    <row r="77" spans="1:7" ht="13.7" customHeight="1" x14ac:dyDescent="0.2">
      <c r="A77" s="20"/>
      <c r="B77" s="20" t="s">
        <v>79</v>
      </c>
      <c r="C77" s="22"/>
      <c r="D77" s="23"/>
      <c r="E77" s="22"/>
      <c r="F77" s="23"/>
      <c r="G77" s="22"/>
    </row>
    <row r="78" spans="1:7" ht="13.7" customHeight="1" x14ac:dyDescent="0.2">
      <c r="A78" s="20"/>
      <c r="B78" s="20" t="s">
        <v>80</v>
      </c>
      <c r="C78" s="22"/>
      <c r="D78" s="23"/>
      <c r="E78" s="22"/>
      <c r="F78" s="23"/>
      <c r="G78" s="22"/>
    </row>
    <row r="79" spans="1:7" ht="13.7" customHeight="1" x14ac:dyDescent="0.2">
      <c r="A79" s="20"/>
      <c r="B79" s="20" t="s">
        <v>81</v>
      </c>
      <c r="C79" s="22"/>
      <c r="D79" s="23"/>
      <c r="E79" s="22"/>
      <c r="F79" s="23"/>
      <c r="G79" s="22"/>
    </row>
    <row r="80" spans="1:7" ht="13.7" customHeight="1" x14ac:dyDescent="0.2">
      <c r="A80" s="20"/>
      <c r="B80" s="20" t="s">
        <v>82</v>
      </c>
      <c r="C80" s="22"/>
      <c r="D80" s="23"/>
      <c r="E80" s="22"/>
      <c r="F80" s="23"/>
      <c r="G80" s="22"/>
    </row>
    <row r="81" spans="1:7" ht="13.7" customHeight="1" x14ac:dyDescent="0.2">
      <c r="A81" s="20"/>
      <c r="B81" s="20" t="s">
        <v>83</v>
      </c>
      <c r="C81" s="22"/>
      <c r="D81" s="23"/>
      <c r="E81" s="22"/>
      <c r="F81" s="23"/>
      <c r="G81" s="22"/>
    </row>
    <row r="82" spans="1:7" ht="13.7" customHeight="1" x14ac:dyDescent="0.2">
      <c r="A82" s="20"/>
      <c r="B82" s="20" t="s">
        <v>84</v>
      </c>
      <c r="C82" s="22"/>
      <c r="D82" s="23"/>
      <c r="E82" s="22"/>
      <c r="F82" s="23"/>
      <c r="G82" s="22"/>
    </row>
    <row r="83" spans="1:7" ht="13.7" customHeight="1" x14ac:dyDescent="0.2">
      <c r="A83" s="22"/>
      <c r="B83" s="20" t="s">
        <v>24</v>
      </c>
      <c r="C83" s="22"/>
      <c r="D83" s="23"/>
      <c r="E83" s="22"/>
      <c r="F83" s="23"/>
      <c r="G83" s="22"/>
    </row>
    <row r="84" spans="1:7" ht="13.7" customHeight="1" x14ac:dyDescent="0.2">
      <c r="A84" s="26">
        <v>4</v>
      </c>
      <c r="B84" s="25" t="s">
        <v>85</v>
      </c>
      <c r="C84" s="22"/>
      <c r="D84" s="23"/>
      <c r="E84" s="22"/>
      <c r="F84" s="24">
        <f>SUM(F85:F88)</f>
        <v>170000</v>
      </c>
      <c r="G84" s="22"/>
    </row>
    <row r="85" spans="1:7" ht="13.7" customHeight="1" x14ac:dyDescent="0.2">
      <c r="A85" s="22"/>
      <c r="B85" s="20" t="s">
        <v>86</v>
      </c>
      <c r="C85" s="20" t="s">
        <v>28</v>
      </c>
      <c r="D85" s="23">
        <v>90000</v>
      </c>
      <c r="E85" s="26">
        <v>1</v>
      </c>
      <c r="F85" s="23">
        <f>D85*E85</f>
        <v>90000</v>
      </c>
      <c r="G85" s="22"/>
    </row>
    <row r="86" spans="1:7" ht="13.7" customHeight="1" x14ac:dyDescent="0.2">
      <c r="A86" s="22"/>
      <c r="B86" s="20" t="s">
        <v>87</v>
      </c>
      <c r="C86" s="20" t="s">
        <v>28</v>
      </c>
      <c r="D86" s="23">
        <v>30000</v>
      </c>
      <c r="E86" s="26">
        <v>1</v>
      </c>
      <c r="F86" s="23">
        <f>D86*E86</f>
        <v>30000</v>
      </c>
      <c r="G86" s="20" t="s">
        <v>88</v>
      </c>
    </row>
    <row r="87" spans="1:7" ht="13.7" customHeight="1" x14ac:dyDescent="0.2">
      <c r="A87" s="22"/>
      <c r="B87" s="20" t="s">
        <v>89</v>
      </c>
      <c r="C87" s="22"/>
      <c r="D87" s="23"/>
      <c r="E87" s="22"/>
      <c r="F87" s="23"/>
      <c r="G87" s="22"/>
    </row>
    <row r="88" spans="1:7" ht="13.7" customHeight="1" x14ac:dyDescent="0.2">
      <c r="A88" s="22"/>
      <c r="B88" s="20" t="s">
        <v>41</v>
      </c>
      <c r="C88" s="20" t="s">
        <v>28</v>
      </c>
      <c r="D88" s="23">
        <v>50000</v>
      </c>
      <c r="E88" s="26">
        <v>1</v>
      </c>
      <c r="F88" s="23">
        <f>D88*E88</f>
        <v>50000</v>
      </c>
      <c r="G88" s="20" t="s">
        <v>90</v>
      </c>
    </row>
    <row r="89" spans="1:7" ht="13.7" customHeight="1" x14ac:dyDescent="0.2">
      <c r="A89" s="22"/>
      <c r="B89" s="20" t="s">
        <v>91</v>
      </c>
      <c r="C89" s="22"/>
      <c r="D89" s="23"/>
      <c r="E89" s="22"/>
      <c r="F89" s="23"/>
      <c r="G89" s="22"/>
    </row>
    <row r="90" spans="1:7" ht="13.7" customHeight="1" x14ac:dyDescent="0.2">
      <c r="A90" s="22"/>
      <c r="B90" s="20" t="s">
        <v>92</v>
      </c>
      <c r="C90" s="22"/>
      <c r="D90" s="23"/>
      <c r="E90" s="22"/>
      <c r="F90" s="23"/>
      <c r="G90" s="22"/>
    </row>
    <row r="91" spans="1:7" ht="13.7" customHeight="1" x14ac:dyDescent="0.2">
      <c r="A91" s="22"/>
      <c r="B91" s="20" t="s">
        <v>42</v>
      </c>
      <c r="C91" s="22"/>
      <c r="D91" s="23"/>
      <c r="E91" s="22"/>
      <c r="F91" s="23"/>
      <c r="G91" s="22"/>
    </row>
    <row r="92" spans="1:7" ht="13.7" customHeight="1" x14ac:dyDescent="0.2">
      <c r="A92" s="22"/>
      <c r="B92" s="20" t="s">
        <v>93</v>
      </c>
      <c r="C92" s="22"/>
      <c r="D92" s="23"/>
      <c r="E92" s="22"/>
      <c r="F92" s="23"/>
      <c r="G92" s="22"/>
    </row>
    <row r="93" spans="1:7" ht="13.7" customHeight="1" x14ac:dyDescent="0.2">
      <c r="A93" s="22"/>
      <c r="B93" s="20" t="s">
        <v>94</v>
      </c>
      <c r="C93" s="22"/>
      <c r="D93" s="23"/>
      <c r="E93" s="22"/>
      <c r="F93" s="23"/>
      <c r="G93" s="22"/>
    </row>
    <row r="94" spans="1:7" ht="13.7" customHeight="1" x14ac:dyDescent="0.2">
      <c r="A94" s="22"/>
      <c r="B94" s="20" t="s">
        <v>24</v>
      </c>
      <c r="C94" s="22"/>
      <c r="D94" s="23"/>
      <c r="E94" s="22"/>
      <c r="F94" s="23"/>
      <c r="G94" s="22"/>
    </row>
    <row r="95" spans="1:7" ht="13.7" customHeight="1" x14ac:dyDescent="0.2">
      <c r="A95" s="26">
        <v>5</v>
      </c>
      <c r="B95" s="25" t="s">
        <v>95</v>
      </c>
      <c r="C95" s="22"/>
      <c r="D95" s="23"/>
      <c r="E95" s="22"/>
      <c r="F95" s="24">
        <f>F96+F102</f>
        <v>350000</v>
      </c>
      <c r="G95" s="22"/>
    </row>
    <row r="96" spans="1:7" ht="13.7" customHeight="1" x14ac:dyDescent="0.2">
      <c r="A96" s="22"/>
      <c r="B96" s="20" t="s">
        <v>96</v>
      </c>
      <c r="C96" s="20" t="s">
        <v>28</v>
      </c>
      <c r="D96" s="23">
        <v>100000</v>
      </c>
      <c r="E96" s="26">
        <v>1</v>
      </c>
      <c r="F96" s="23">
        <f>D96*E96</f>
        <v>100000</v>
      </c>
      <c r="G96" s="20" t="s">
        <v>97</v>
      </c>
    </row>
    <row r="97" spans="1:7" ht="13.7" customHeight="1" x14ac:dyDescent="0.2">
      <c r="A97" s="22"/>
      <c r="B97" s="20" t="s">
        <v>98</v>
      </c>
      <c r="C97" s="22"/>
      <c r="D97" s="23"/>
      <c r="E97" s="22"/>
      <c r="F97" s="23"/>
      <c r="G97" s="22"/>
    </row>
    <row r="98" spans="1:7" ht="13.7" customHeight="1" x14ac:dyDescent="0.2">
      <c r="A98" s="22"/>
      <c r="B98" s="20" t="s">
        <v>99</v>
      </c>
      <c r="C98" s="22"/>
      <c r="D98" s="23"/>
      <c r="E98" s="22"/>
      <c r="F98" s="23"/>
      <c r="G98" s="22"/>
    </row>
    <row r="99" spans="1:7" ht="13.7" customHeight="1" x14ac:dyDescent="0.2">
      <c r="A99" s="22"/>
      <c r="B99" s="20" t="s">
        <v>100</v>
      </c>
      <c r="C99" s="22"/>
      <c r="D99" s="23"/>
      <c r="E99" s="22"/>
      <c r="F99" s="23"/>
      <c r="G99" s="22"/>
    </row>
    <row r="100" spans="1:7" ht="13.7" customHeight="1" x14ac:dyDescent="0.2">
      <c r="A100" s="22"/>
      <c r="B100" s="20" t="s">
        <v>101</v>
      </c>
      <c r="C100" s="22"/>
      <c r="D100" s="23"/>
      <c r="E100" s="22"/>
      <c r="F100" s="23"/>
      <c r="G100" s="22"/>
    </row>
    <row r="101" spans="1:7" ht="13.7" customHeight="1" x14ac:dyDescent="0.2">
      <c r="A101" s="22"/>
      <c r="B101" s="20" t="s">
        <v>102</v>
      </c>
      <c r="C101" s="22"/>
      <c r="D101" s="23"/>
      <c r="E101" s="22"/>
      <c r="F101" s="23"/>
      <c r="G101" s="22"/>
    </row>
    <row r="102" spans="1:7" ht="13.7" customHeight="1" x14ac:dyDescent="0.2">
      <c r="A102" s="22"/>
      <c r="B102" s="20" t="s">
        <v>103</v>
      </c>
      <c r="C102" s="20" t="s">
        <v>104</v>
      </c>
      <c r="D102" s="23">
        <v>2500</v>
      </c>
      <c r="E102" s="26">
        <v>100</v>
      </c>
      <c r="F102" s="23">
        <f>D102*E102</f>
        <v>250000</v>
      </c>
      <c r="G102" s="20" t="s">
        <v>105</v>
      </c>
    </row>
    <row r="103" spans="1:7" ht="13.7" customHeight="1" x14ac:dyDescent="0.2">
      <c r="A103" s="22"/>
      <c r="B103" s="20" t="s">
        <v>106</v>
      </c>
      <c r="C103" s="22"/>
      <c r="D103" s="23"/>
      <c r="E103" s="22"/>
      <c r="F103" s="23"/>
      <c r="G103" s="22"/>
    </row>
    <row r="104" spans="1:7" ht="13.7" customHeight="1" x14ac:dyDescent="0.2">
      <c r="A104" s="22"/>
      <c r="B104" s="20" t="s">
        <v>107</v>
      </c>
      <c r="C104" s="22"/>
      <c r="D104" s="23"/>
      <c r="E104" s="22"/>
      <c r="F104" s="23"/>
      <c r="G104" s="22"/>
    </row>
    <row r="105" spans="1:7" ht="13.7" customHeight="1" x14ac:dyDescent="0.2">
      <c r="A105" s="22"/>
      <c r="B105" s="20" t="s">
        <v>108</v>
      </c>
      <c r="C105" s="22"/>
      <c r="D105" s="23"/>
      <c r="E105" s="22"/>
      <c r="F105" s="23"/>
      <c r="G105" s="22"/>
    </row>
    <row r="106" spans="1:7" ht="13.7" customHeight="1" x14ac:dyDescent="0.2">
      <c r="A106" s="22"/>
      <c r="B106" s="20" t="s">
        <v>24</v>
      </c>
      <c r="C106" s="22"/>
      <c r="D106" s="23"/>
      <c r="E106" s="22"/>
      <c r="F106" s="23"/>
      <c r="G106" s="22"/>
    </row>
    <row r="107" spans="1:7" ht="13.7" customHeight="1" x14ac:dyDescent="0.2">
      <c r="A107" s="26">
        <v>6</v>
      </c>
      <c r="B107" s="25" t="s">
        <v>109</v>
      </c>
      <c r="C107" s="22"/>
      <c r="D107" s="23"/>
      <c r="E107" s="22"/>
      <c r="F107" s="24">
        <f>F112</f>
        <v>60000</v>
      </c>
      <c r="G107" s="22"/>
    </row>
    <row r="108" spans="1:7" ht="13.7" customHeight="1" x14ac:dyDescent="0.2">
      <c r="A108" s="22"/>
      <c r="B108" s="20" t="s">
        <v>110</v>
      </c>
      <c r="C108" s="22"/>
      <c r="D108" s="23"/>
      <c r="E108" s="22"/>
      <c r="F108" s="23"/>
      <c r="G108" s="22"/>
    </row>
    <row r="109" spans="1:7" ht="13.7" customHeight="1" x14ac:dyDescent="0.2">
      <c r="A109" s="22"/>
      <c r="B109" s="20" t="s">
        <v>111</v>
      </c>
      <c r="C109" s="22"/>
      <c r="D109" s="23"/>
      <c r="E109" s="22"/>
      <c r="F109" s="23"/>
      <c r="G109" s="22"/>
    </row>
    <row r="110" spans="1:7" ht="13.7" customHeight="1" x14ac:dyDescent="0.2">
      <c r="A110" s="22"/>
      <c r="B110" s="20" t="s">
        <v>112</v>
      </c>
      <c r="C110" s="22"/>
      <c r="D110" s="23"/>
      <c r="E110" s="22"/>
      <c r="F110" s="23"/>
      <c r="G110" s="22"/>
    </row>
    <row r="111" spans="1:7" ht="13.7" customHeight="1" x14ac:dyDescent="0.2">
      <c r="A111" s="22"/>
      <c r="B111" s="20" t="s">
        <v>113</v>
      </c>
      <c r="C111" s="22"/>
      <c r="D111" s="23"/>
      <c r="E111" s="22"/>
      <c r="F111" s="23"/>
      <c r="G111" s="22"/>
    </row>
    <row r="112" spans="1:7" ht="13.7" customHeight="1" x14ac:dyDescent="0.2">
      <c r="A112" s="22"/>
      <c r="B112" s="20" t="s">
        <v>114</v>
      </c>
      <c r="C112" s="20" t="s">
        <v>104</v>
      </c>
      <c r="D112" s="23">
        <v>3000</v>
      </c>
      <c r="E112" s="26">
        <v>20</v>
      </c>
      <c r="F112" s="23">
        <f>D112*E112</f>
        <v>60000</v>
      </c>
      <c r="G112" s="22"/>
    </row>
    <row r="113" spans="1:7" ht="13.7" customHeight="1" x14ac:dyDescent="0.2">
      <c r="A113" s="22"/>
      <c r="B113" s="20" t="s">
        <v>115</v>
      </c>
      <c r="C113" s="22"/>
      <c r="D113" s="23"/>
      <c r="E113" s="22"/>
      <c r="F113" s="23"/>
      <c r="G113" s="22"/>
    </row>
    <row r="114" spans="1:7" ht="13.7" customHeight="1" x14ac:dyDescent="0.2">
      <c r="A114" s="22"/>
      <c r="B114" s="20" t="s">
        <v>116</v>
      </c>
      <c r="C114" s="22"/>
      <c r="D114" s="23"/>
      <c r="E114" s="22"/>
      <c r="F114" s="23"/>
      <c r="G114" s="22"/>
    </row>
    <row r="115" spans="1:7" ht="13.7" customHeight="1" x14ac:dyDescent="0.2">
      <c r="A115" s="22"/>
      <c r="B115" s="20" t="s">
        <v>117</v>
      </c>
      <c r="C115" s="22"/>
      <c r="D115" s="23"/>
      <c r="E115" s="22"/>
      <c r="F115" s="23"/>
      <c r="G115" s="22"/>
    </row>
    <row r="116" spans="1:7" ht="13.7" customHeight="1" x14ac:dyDescent="0.2">
      <c r="A116" s="22"/>
      <c r="B116" s="20" t="s">
        <v>118</v>
      </c>
      <c r="C116" s="22"/>
      <c r="D116" s="23"/>
      <c r="E116" s="22"/>
      <c r="F116" s="23"/>
      <c r="G116" s="22"/>
    </row>
    <row r="117" spans="1:7" ht="13.7" customHeight="1" x14ac:dyDescent="0.2">
      <c r="A117" s="22"/>
      <c r="B117" s="20" t="s">
        <v>119</v>
      </c>
      <c r="C117" s="22"/>
      <c r="D117" s="23"/>
      <c r="E117" s="22"/>
      <c r="F117" s="23"/>
      <c r="G117" s="22"/>
    </row>
    <row r="118" spans="1:7" ht="13.7" customHeight="1" x14ac:dyDescent="0.2">
      <c r="A118" s="22"/>
      <c r="B118" s="20" t="s">
        <v>24</v>
      </c>
      <c r="C118" s="22"/>
      <c r="D118" s="23"/>
      <c r="E118" s="22"/>
      <c r="F118" s="23"/>
      <c r="G118" s="22"/>
    </row>
    <row r="119" spans="1:7" ht="13.7" customHeight="1" x14ac:dyDescent="0.2">
      <c r="A119" s="26">
        <v>7</v>
      </c>
      <c r="B119" s="25" t="s">
        <v>120</v>
      </c>
      <c r="C119" s="22"/>
      <c r="D119" s="23"/>
      <c r="E119" s="22"/>
      <c r="F119" s="23"/>
      <c r="G119" s="22"/>
    </row>
    <row r="120" spans="1:7" ht="13.7" customHeight="1" x14ac:dyDescent="0.2">
      <c r="A120" s="22"/>
      <c r="B120" s="20" t="s">
        <v>121</v>
      </c>
      <c r="C120" s="22"/>
      <c r="D120" s="23"/>
      <c r="E120" s="22"/>
      <c r="F120" s="23"/>
      <c r="G120" s="22"/>
    </row>
    <row r="121" spans="1:7" ht="13.7" customHeight="1" x14ac:dyDescent="0.2">
      <c r="A121" s="22"/>
      <c r="B121" s="20" t="s">
        <v>122</v>
      </c>
      <c r="C121" s="22"/>
      <c r="D121" s="23"/>
      <c r="E121" s="22"/>
      <c r="F121" s="23"/>
      <c r="G121" s="22"/>
    </row>
    <row r="122" spans="1:7" ht="13.7" customHeight="1" x14ac:dyDescent="0.2">
      <c r="A122" s="22"/>
      <c r="B122" s="20" t="s">
        <v>123</v>
      </c>
      <c r="C122" s="22"/>
      <c r="D122" s="23"/>
      <c r="E122" s="22"/>
      <c r="F122" s="23"/>
      <c r="G122" s="22"/>
    </row>
    <row r="123" spans="1:7" ht="13.7" customHeight="1" x14ac:dyDescent="0.2">
      <c r="A123" s="22"/>
      <c r="B123" s="20" t="s">
        <v>124</v>
      </c>
      <c r="C123" s="22"/>
      <c r="D123" s="23"/>
      <c r="E123" s="22"/>
      <c r="F123" s="23"/>
      <c r="G123" s="22"/>
    </row>
    <row r="124" spans="1:7" ht="13.7" customHeight="1" x14ac:dyDescent="0.2">
      <c r="A124" s="22"/>
      <c r="B124" s="20" t="s">
        <v>125</v>
      </c>
      <c r="C124" s="22"/>
      <c r="D124" s="23"/>
      <c r="E124" s="22"/>
      <c r="F124" s="23"/>
      <c r="G124" s="22"/>
    </row>
    <row r="125" spans="1:7" ht="13.7" customHeight="1" x14ac:dyDescent="0.2">
      <c r="A125" s="22"/>
      <c r="B125" s="20" t="s">
        <v>24</v>
      </c>
      <c r="C125" s="22"/>
      <c r="D125" s="23"/>
      <c r="E125" s="22"/>
      <c r="F125" s="23"/>
      <c r="G125" s="22"/>
    </row>
    <row r="126" spans="1:7" ht="13.7" customHeight="1" x14ac:dyDescent="0.2">
      <c r="A126" s="26">
        <v>8</v>
      </c>
      <c r="B126" s="25" t="s">
        <v>126</v>
      </c>
      <c r="C126" s="22"/>
      <c r="D126" s="23"/>
      <c r="E126" s="22"/>
      <c r="F126" s="24">
        <f>F128</f>
        <v>20000</v>
      </c>
      <c r="G126" s="22"/>
    </row>
    <row r="127" spans="1:7" ht="13.7" customHeight="1" x14ac:dyDescent="0.2">
      <c r="A127" s="22"/>
      <c r="B127" s="20" t="s">
        <v>127</v>
      </c>
      <c r="C127" s="22"/>
      <c r="D127" s="23"/>
      <c r="E127" s="22"/>
      <c r="F127" s="23"/>
      <c r="G127" s="22"/>
    </row>
    <row r="128" spans="1:7" ht="13.7" customHeight="1" x14ac:dyDescent="0.2">
      <c r="A128" s="22"/>
      <c r="B128" s="20" t="s">
        <v>128</v>
      </c>
      <c r="C128" s="20" t="s">
        <v>129</v>
      </c>
      <c r="D128" s="23">
        <v>5000</v>
      </c>
      <c r="E128" s="26">
        <v>4</v>
      </c>
      <c r="F128" s="23">
        <f>D128*E128</f>
        <v>20000</v>
      </c>
      <c r="G128" s="22"/>
    </row>
    <row r="129" spans="1:7" ht="13.7" customHeight="1" x14ac:dyDescent="0.2">
      <c r="A129" s="22"/>
      <c r="B129" s="20" t="s">
        <v>24</v>
      </c>
      <c r="C129" s="22"/>
      <c r="D129" s="23"/>
      <c r="E129" s="22"/>
      <c r="F129" s="23"/>
      <c r="G129" s="22"/>
    </row>
    <row r="130" spans="1:7" ht="13.7" customHeight="1" x14ac:dyDescent="0.2">
      <c r="A130" s="26">
        <v>9</v>
      </c>
      <c r="B130" s="25" t="s">
        <v>130</v>
      </c>
      <c r="C130" s="22"/>
      <c r="D130" s="23"/>
      <c r="E130" s="22"/>
      <c r="F130" s="24">
        <f>SUM(F131:F133)</f>
        <v>150000</v>
      </c>
      <c r="G130" s="22"/>
    </row>
    <row r="131" spans="1:7" ht="13.7" customHeight="1" x14ac:dyDescent="0.2">
      <c r="A131" s="22"/>
      <c r="B131" s="20" t="s">
        <v>131</v>
      </c>
      <c r="C131" s="20" t="s">
        <v>28</v>
      </c>
      <c r="D131" s="23">
        <v>120000</v>
      </c>
      <c r="E131" s="26">
        <v>1</v>
      </c>
      <c r="F131" s="23">
        <f>D131*E131</f>
        <v>120000</v>
      </c>
      <c r="G131" s="20" t="s">
        <v>132</v>
      </c>
    </row>
    <row r="132" spans="1:7" ht="13.7" customHeight="1" x14ac:dyDescent="0.2">
      <c r="A132" s="22"/>
      <c r="B132" s="20" t="s">
        <v>133</v>
      </c>
      <c r="C132" s="22"/>
      <c r="D132" s="23"/>
      <c r="E132" s="22"/>
      <c r="F132" s="23"/>
      <c r="G132" s="22"/>
    </row>
    <row r="133" spans="1:7" ht="13.7" customHeight="1" x14ac:dyDescent="0.2">
      <c r="A133" s="22"/>
      <c r="B133" s="20" t="s">
        <v>134</v>
      </c>
      <c r="C133" s="20" t="s">
        <v>104</v>
      </c>
      <c r="D133" s="23">
        <v>1500</v>
      </c>
      <c r="E133" s="26">
        <v>20</v>
      </c>
      <c r="F133" s="23">
        <f>D133*E133</f>
        <v>30000</v>
      </c>
      <c r="G133" s="22"/>
    </row>
    <row r="134" spans="1:7" ht="13.7" customHeight="1" x14ac:dyDescent="0.2">
      <c r="A134" s="22"/>
      <c r="B134" s="20" t="s">
        <v>135</v>
      </c>
      <c r="C134" s="22"/>
      <c r="D134" s="23"/>
      <c r="E134" s="22"/>
      <c r="F134" s="23"/>
      <c r="G134" s="22"/>
    </row>
    <row r="135" spans="1:7" ht="13.7" customHeight="1" x14ac:dyDescent="0.2">
      <c r="A135" s="22"/>
      <c r="B135" s="20" t="s">
        <v>136</v>
      </c>
      <c r="C135" s="22"/>
      <c r="D135" s="23"/>
      <c r="E135" s="22"/>
      <c r="F135" s="23"/>
      <c r="G135" s="22"/>
    </row>
    <row r="136" spans="1:7" ht="13.7" customHeight="1" x14ac:dyDescent="0.2">
      <c r="A136" s="22"/>
      <c r="B136" s="20" t="s">
        <v>24</v>
      </c>
      <c r="C136" s="22"/>
      <c r="D136" s="23"/>
      <c r="E136" s="22"/>
      <c r="F136" s="23"/>
      <c r="G136" s="22"/>
    </row>
    <row r="137" spans="1:7" ht="13.7" customHeight="1" x14ac:dyDescent="0.2">
      <c r="A137" s="26">
        <v>10</v>
      </c>
      <c r="B137" s="25" t="s">
        <v>137</v>
      </c>
      <c r="C137" s="22"/>
      <c r="D137" s="23"/>
      <c r="E137" s="22"/>
      <c r="F137" s="23"/>
      <c r="G137" s="22"/>
    </row>
    <row r="138" spans="1:7" ht="13.7" customHeight="1" x14ac:dyDescent="0.2">
      <c r="A138" s="22"/>
      <c r="B138" s="20" t="s">
        <v>138</v>
      </c>
      <c r="C138" s="22"/>
      <c r="D138" s="23"/>
      <c r="E138" s="22"/>
      <c r="F138" s="23"/>
      <c r="G138" s="22"/>
    </row>
    <row r="139" spans="1:7" ht="13.7" customHeight="1" x14ac:dyDescent="0.2">
      <c r="A139" s="22"/>
      <c r="B139" s="20" t="s">
        <v>139</v>
      </c>
      <c r="C139" s="22"/>
      <c r="D139" s="23"/>
      <c r="E139" s="22"/>
      <c r="F139" s="23"/>
      <c r="G139" s="22"/>
    </row>
    <row r="140" spans="1:7" ht="13.7" customHeight="1" x14ac:dyDescent="0.2">
      <c r="A140" s="22"/>
      <c r="B140" s="20" t="s">
        <v>140</v>
      </c>
      <c r="C140" s="22"/>
      <c r="D140" s="23"/>
      <c r="E140" s="22"/>
      <c r="F140" s="23"/>
      <c r="G140" s="22"/>
    </row>
    <row r="141" spans="1:7" ht="13.7" customHeight="1" x14ac:dyDescent="0.2">
      <c r="A141" s="22"/>
      <c r="B141" s="20" t="s">
        <v>24</v>
      </c>
      <c r="C141" s="22"/>
      <c r="D141" s="23"/>
      <c r="E141" s="22"/>
      <c r="F141" s="23"/>
      <c r="G141" s="22"/>
    </row>
    <row r="142" spans="1:7" ht="13.7" customHeight="1" x14ac:dyDescent="0.2">
      <c r="A142" s="26">
        <v>11</v>
      </c>
      <c r="B142" s="25" t="s">
        <v>141</v>
      </c>
      <c r="C142" s="22"/>
      <c r="D142" s="23"/>
      <c r="E142" s="22"/>
      <c r="F142" s="23"/>
      <c r="G142" s="22"/>
    </row>
    <row r="143" spans="1:7" ht="13.7" customHeight="1" x14ac:dyDescent="0.2">
      <c r="A143" s="22"/>
      <c r="B143" s="20" t="s">
        <v>142</v>
      </c>
      <c r="C143" s="22"/>
      <c r="D143" s="23"/>
      <c r="E143" s="22"/>
      <c r="F143" s="23"/>
      <c r="G143" s="22"/>
    </row>
    <row r="144" spans="1:7" ht="13.7" customHeight="1" x14ac:dyDescent="0.2">
      <c r="A144" s="22"/>
      <c r="B144" s="20" t="s">
        <v>48</v>
      </c>
      <c r="C144" s="22"/>
      <c r="D144" s="23"/>
      <c r="E144" s="22"/>
      <c r="F144" s="23"/>
      <c r="G144" s="22"/>
    </row>
    <row r="145" spans="1:7" ht="13.7" customHeight="1" x14ac:dyDescent="0.2">
      <c r="A145" s="22"/>
      <c r="B145" s="20" t="s">
        <v>143</v>
      </c>
      <c r="C145" s="22"/>
      <c r="D145" s="23"/>
      <c r="E145" s="22"/>
      <c r="F145" s="23"/>
      <c r="G145" s="22"/>
    </row>
    <row r="146" spans="1:7" ht="13.7" customHeight="1" x14ac:dyDescent="0.2">
      <c r="A146" s="22"/>
      <c r="B146" s="20" t="s">
        <v>144</v>
      </c>
      <c r="C146" s="22"/>
      <c r="D146" s="23"/>
      <c r="E146" s="22"/>
      <c r="F146" s="23"/>
      <c r="G146" s="22"/>
    </row>
    <row r="147" spans="1:7" ht="13.7" customHeight="1" x14ac:dyDescent="0.2">
      <c r="A147" s="22"/>
      <c r="B147" s="20" t="s">
        <v>24</v>
      </c>
      <c r="C147" s="22"/>
      <c r="D147" s="23"/>
      <c r="E147" s="22"/>
      <c r="F147" s="23"/>
      <c r="G147" s="22"/>
    </row>
    <row r="148" spans="1:7" ht="13.7" customHeight="1" x14ac:dyDescent="0.2">
      <c r="A148" s="26">
        <v>12</v>
      </c>
      <c r="B148" s="25" t="s">
        <v>145</v>
      </c>
      <c r="C148" s="22"/>
      <c r="D148" s="23"/>
      <c r="E148" s="22"/>
      <c r="F148" s="23"/>
      <c r="G148" s="22"/>
    </row>
    <row r="149" spans="1:7" ht="13.7" customHeight="1" x14ac:dyDescent="0.2">
      <c r="A149" s="22"/>
      <c r="B149" s="20" t="s">
        <v>146</v>
      </c>
      <c r="C149" s="22"/>
      <c r="D149" s="23"/>
      <c r="E149" s="22"/>
      <c r="F149" s="23"/>
      <c r="G149" s="22"/>
    </row>
    <row r="150" spans="1:7" ht="13.7" customHeight="1" x14ac:dyDescent="0.2">
      <c r="A150" s="22"/>
      <c r="B150" s="20" t="s">
        <v>147</v>
      </c>
      <c r="C150" s="22"/>
      <c r="D150" s="23"/>
      <c r="E150" s="22"/>
      <c r="F150" s="23"/>
      <c r="G150" s="22"/>
    </row>
    <row r="151" spans="1:7" ht="13.7" customHeight="1" x14ac:dyDescent="0.2">
      <c r="A151" s="22"/>
      <c r="B151" s="20" t="s">
        <v>148</v>
      </c>
      <c r="C151" s="22"/>
      <c r="D151" s="23"/>
      <c r="E151" s="22"/>
      <c r="F151" s="23"/>
      <c r="G151" s="22"/>
    </row>
    <row r="152" spans="1:7" ht="13.7" customHeight="1" x14ac:dyDescent="0.2">
      <c r="A152" s="22"/>
      <c r="B152" s="20" t="s">
        <v>149</v>
      </c>
      <c r="C152" s="22"/>
      <c r="D152" s="23"/>
      <c r="E152" s="22"/>
      <c r="F152" s="23"/>
      <c r="G152" s="22"/>
    </row>
    <row r="153" spans="1:7" ht="13.7" customHeight="1" x14ac:dyDescent="0.2">
      <c r="A153" s="22"/>
      <c r="B153" s="20" t="s">
        <v>24</v>
      </c>
      <c r="C153" s="22"/>
      <c r="D153" s="23"/>
      <c r="E153" s="22"/>
      <c r="F153" s="23"/>
      <c r="G153" s="22"/>
    </row>
    <row r="154" spans="1:7" ht="13.7" customHeight="1" x14ac:dyDescent="0.2">
      <c r="A154" s="26">
        <v>13</v>
      </c>
      <c r="B154" s="25" t="s">
        <v>150</v>
      </c>
      <c r="C154" s="22"/>
      <c r="D154" s="23"/>
      <c r="E154" s="22"/>
      <c r="F154" s="23"/>
      <c r="G154" s="22"/>
    </row>
    <row r="155" spans="1:7" ht="13.7" customHeight="1" x14ac:dyDescent="0.2">
      <c r="A155" s="22"/>
      <c r="B155" s="20" t="s">
        <v>39</v>
      </c>
      <c r="C155" s="22"/>
      <c r="D155" s="23"/>
      <c r="E155" s="22"/>
      <c r="F155" s="23"/>
      <c r="G155" s="22"/>
    </row>
    <row r="156" spans="1:7" ht="13.7" customHeight="1" x14ac:dyDescent="0.2">
      <c r="A156" s="22"/>
      <c r="B156" s="20" t="s">
        <v>151</v>
      </c>
      <c r="C156" s="22"/>
      <c r="D156" s="23"/>
      <c r="E156" s="22"/>
      <c r="F156" s="23"/>
      <c r="G156" s="22"/>
    </row>
    <row r="157" spans="1:7" ht="13.7" customHeight="1" x14ac:dyDescent="0.2">
      <c r="A157" s="22"/>
      <c r="B157" s="20" t="s">
        <v>152</v>
      </c>
      <c r="C157" s="22"/>
      <c r="D157" s="23"/>
      <c r="E157" s="22"/>
      <c r="F157" s="23"/>
      <c r="G157" s="22"/>
    </row>
    <row r="158" spans="1:7" ht="13.7" customHeight="1" x14ac:dyDescent="0.2">
      <c r="A158" s="22"/>
      <c r="B158" s="20" t="s">
        <v>153</v>
      </c>
      <c r="C158" s="22"/>
      <c r="D158" s="23"/>
      <c r="E158" s="22"/>
      <c r="F158" s="23"/>
      <c r="G158" s="22"/>
    </row>
    <row r="159" spans="1:7" ht="13.7" customHeight="1" x14ac:dyDescent="0.2">
      <c r="A159" s="22"/>
      <c r="B159" s="20" t="s">
        <v>154</v>
      </c>
      <c r="C159" s="22"/>
      <c r="D159" s="23"/>
      <c r="E159" s="22"/>
      <c r="F159" s="23"/>
      <c r="G159" s="22"/>
    </row>
    <row r="160" spans="1:7" ht="13.7" customHeight="1" x14ac:dyDescent="0.2">
      <c r="A160" s="22"/>
      <c r="B160" s="20" t="s">
        <v>155</v>
      </c>
      <c r="C160" s="22"/>
      <c r="D160" s="23"/>
      <c r="E160" s="22"/>
      <c r="F160" s="23"/>
      <c r="G160" s="22"/>
    </row>
    <row r="161" spans="1:7" ht="13.7" customHeight="1" x14ac:dyDescent="0.2">
      <c r="A161" s="22"/>
      <c r="B161" s="20" t="s">
        <v>24</v>
      </c>
      <c r="C161" s="22"/>
      <c r="D161" s="23"/>
      <c r="E161" s="22"/>
      <c r="F161" s="23"/>
      <c r="G161" s="22"/>
    </row>
    <row r="162" spans="1:7" ht="13.7" customHeight="1" x14ac:dyDescent="0.2">
      <c r="A162" s="26">
        <v>14</v>
      </c>
      <c r="B162" s="25" t="s">
        <v>156</v>
      </c>
      <c r="C162" s="22"/>
      <c r="D162" s="23"/>
      <c r="E162" s="22"/>
      <c r="F162" s="23"/>
      <c r="G162" s="22"/>
    </row>
    <row r="163" spans="1:7" ht="13.7" customHeight="1" x14ac:dyDescent="0.2">
      <c r="A163" s="22"/>
      <c r="B163" s="20" t="s">
        <v>157</v>
      </c>
      <c r="C163" s="22"/>
      <c r="D163" s="23"/>
      <c r="E163" s="22"/>
      <c r="F163" s="23"/>
      <c r="G163" s="22"/>
    </row>
    <row r="164" spans="1:7" ht="13.7" customHeight="1" x14ac:dyDescent="0.2">
      <c r="A164" s="22"/>
      <c r="B164" s="20" t="s">
        <v>158</v>
      </c>
      <c r="C164" s="22"/>
      <c r="D164" s="23"/>
      <c r="E164" s="22"/>
      <c r="F164" s="23"/>
      <c r="G164" s="22"/>
    </row>
    <row r="165" spans="1:7" ht="13.7" customHeight="1" x14ac:dyDescent="0.2">
      <c r="A165" s="22"/>
      <c r="B165" s="20" t="s">
        <v>159</v>
      </c>
      <c r="C165" s="22"/>
      <c r="D165" s="23"/>
      <c r="E165" s="22"/>
      <c r="F165" s="23"/>
      <c r="G165" s="22"/>
    </row>
    <row r="166" spans="1:7" ht="13.7" customHeight="1" x14ac:dyDescent="0.2">
      <c r="A166" s="22"/>
      <c r="B166" s="20" t="s">
        <v>160</v>
      </c>
      <c r="C166" s="22"/>
      <c r="D166" s="23"/>
      <c r="E166" s="22"/>
      <c r="F166" s="23"/>
      <c r="G166" s="22"/>
    </row>
    <row r="167" spans="1:7" ht="13.7" customHeight="1" x14ac:dyDescent="0.2">
      <c r="A167" s="22"/>
      <c r="B167" s="20" t="s">
        <v>24</v>
      </c>
      <c r="C167" s="22"/>
      <c r="D167" s="23"/>
      <c r="E167" s="22"/>
      <c r="F167" s="23"/>
      <c r="G167" s="22"/>
    </row>
    <row r="168" spans="1:7" ht="13.7" customHeight="1" x14ac:dyDescent="0.2">
      <c r="A168" s="26">
        <v>15</v>
      </c>
      <c r="B168" s="25" t="s">
        <v>161</v>
      </c>
      <c r="C168" s="22"/>
      <c r="D168" s="23"/>
      <c r="E168" s="22"/>
      <c r="F168" s="23"/>
      <c r="G168" s="22"/>
    </row>
    <row r="169" spans="1:7" ht="13.7" customHeight="1" x14ac:dyDescent="0.2">
      <c r="A169" s="22"/>
      <c r="B169" s="20" t="s">
        <v>161</v>
      </c>
      <c r="C169" s="22"/>
      <c r="D169" s="23"/>
      <c r="E169" s="22"/>
      <c r="F169" s="23"/>
      <c r="G169" s="22"/>
    </row>
    <row r="170" spans="1:7" ht="13.7" customHeight="1" x14ac:dyDescent="0.2">
      <c r="A170" s="22"/>
      <c r="B170" s="20" t="s">
        <v>24</v>
      </c>
      <c r="C170" s="22"/>
      <c r="D170" s="23"/>
      <c r="E170" s="22"/>
      <c r="F170" s="23"/>
      <c r="G170" s="22"/>
    </row>
    <row r="171" spans="1:7" ht="13.7" customHeight="1" x14ac:dyDescent="0.2">
      <c r="A171" s="26">
        <v>16</v>
      </c>
      <c r="B171" s="25" t="s">
        <v>162</v>
      </c>
      <c r="C171" s="22"/>
      <c r="D171" s="23"/>
      <c r="E171" s="22"/>
      <c r="F171" s="23"/>
      <c r="G171" s="22"/>
    </row>
    <row r="172" spans="1:7" ht="13.7" customHeight="1" x14ac:dyDescent="0.2">
      <c r="A172" s="22"/>
      <c r="B172" s="20" t="s">
        <v>163</v>
      </c>
      <c r="C172" s="22"/>
      <c r="D172" s="23"/>
      <c r="E172" s="22"/>
      <c r="F172" s="23"/>
      <c r="G172" s="22"/>
    </row>
    <row r="173" spans="1:7" ht="13.7" customHeight="1" x14ac:dyDescent="0.2">
      <c r="A173" s="22"/>
      <c r="B173" s="20" t="s">
        <v>164</v>
      </c>
      <c r="C173" s="22"/>
      <c r="D173" s="23"/>
      <c r="E173" s="22"/>
      <c r="F173" s="23"/>
      <c r="G173" s="22"/>
    </row>
    <row r="174" spans="1:7" ht="13.7" customHeight="1" x14ac:dyDescent="0.2">
      <c r="A174" s="22"/>
      <c r="B174" s="20" t="s">
        <v>24</v>
      </c>
      <c r="C174" s="22"/>
      <c r="D174" s="23"/>
      <c r="E174" s="22"/>
      <c r="F174" s="23"/>
      <c r="G174" s="22"/>
    </row>
    <row r="175" spans="1:7" ht="13.7" customHeight="1" x14ac:dyDescent="0.2">
      <c r="A175" s="26">
        <v>17</v>
      </c>
      <c r="B175" s="25" t="s">
        <v>165</v>
      </c>
      <c r="C175" s="22"/>
      <c r="D175" s="23"/>
      <c r="E175" s="22"/>
      <c r="F175" s="23"/>
      <c r="G175" s="22"/>
    </row>
    <row r="176" spans="1:7" ht="13.7" customHeight="1" x14ac:dyDescent="0.2">
      <c r="A176" s="22"/>
      <c r="B176" s="20" t="s">
        <v>166</v>
      </c>
      <c r="C176" s="22"/>
      <c r="D176" s="23"/>
      <c r="E176" s="22"/>
      <c r="F176" s="23"/>
      <c r="G176" s="22"/>
    </row>
    <row r="177" spans="1:7" ht="13.7" customHeight="1" x14ac:dyDescent="0.2">
      <c r="A177" s="22"/>
      <c r="B177" s="20" t="s">
        <v>167</v>
      </c>
      <c r="C177" s="22"/>
      <c r="D177" s="23"/>
      <c r="E177" s="22"/>
      <c r="F177" s="23"/>
      <c r="G177" s="22"/>
    </row>
    <row r="178" spans="1:7" ht="13.7" customHeight="1" x14ac:dyDescent="0.2">
      <c r="A178" s="22"/>
      <c r="B178" s="20" t="s">
        <v>24</v>
      </c>
      <c r="C178" s="22"/>
      <c r="D178" s="23"/>
      <c r="E178" s="22"/>
      <c r="F178" s="23"/>
      <c r="G178" s="22"/>
    </row>
    <row r="179" spans="1:7" ht="13.7" customHeight="1" x14ac:dyDescent="0.2">
      <c r="A179" s="26">
        <v>18</v>
      </c>
      <c r="B179" s="25" t="s">
        <v>168</v>
      </c>
      <c r="C179" s="22"/>
      <c r="D179" s="23"/>
      <c r="E179" s="22"/>
      <c r="F179" s="23"/>
      <c r="G179" s="22"/>
    </row>
    <row r="180" spans="1:7" ht="13.7" customHeight="1" x14ac:dyDescent="0.2">
      <c r="A180" s="22"/>
      <c r="B180" s="20" t="s">
        <v>169</v>
      </c>
      <c r="C180" s="22"/>
      <c r="D180" s="23"/>
      <c r="E180" s="22"/>
      <c r="F180" s="23"/>
      <c r="G180" s="22"/>
    </row>
    <row r="181" spans="1:7" ht="13.7" customHeight="1" x14ac:dyDescent="0.2">
      <c r="A181" s="22"/>
      <c r="B181" s="20" t="s">
        <v>170</v>
      </c>
      <c r="C181" s="22"/>
      <c r="D181" s="23"/>
      <c r="E181" s="22"/>
      <c r="F181" s="23"/>
      <c r="G181" s="22"/>
    </row>
    <row r="182" spans="1:7" ht="13.7" customHeight="1" x14ac:dyDescent="0.2">
      <c r="A182" s="22"/>
      <c r="B182" s="20" t="s">
        <v>171</v>
      </c>
      <c r="C182" s="22"/>
      <c r="D182" s="23"/>
      <c r="E182" s="22"/>
      <c r="F182" s="23"/>
      <c r="G182" s="22"/>
    </row>
    <row r="183" spans="1:7" ht="13.7" customHeight="1" x14ac:dyDescent="0.2">
      <c r="A183" s="22"/>
      <c r="B183" s="20" t="s">
        <v>172</v>
      </c>
      <c r="C183" s="22"/>
      <c r="D183" s="23"/>
      <c r="E183" s="22"/>
      <c r="F183" s="23"/>
      <c r="G183" s="22"/>
    </row>
    <row r="184" spans="1:7" ht="13.7" customHeight="1" x14ac:dyDescent="0.2">
      <c r="A184" s="22"/>
      <c r="B184" s="20" t="s">
        <v>173</v>
      </c>
      <c r="C184" s="22"/>
      <c r="D184" s="23"/>
      <c r="E184" s="22"/>
      <c r="F184" s="23"/>
      <c r="G184" s="22"/>
    </row>
    <row r="185" spans="1:7" ht="13.7" customHeight="1" x14ac:dyDescent="0.2">
      <c r="A185" s="22"/>
      <c r="B185" s="20" t="s">
        <v>174</v>
      </c>
      <c r="C185" s="22"/>
      <c r="D185" s="23"/>
      <c r="E185" s="22"/>
      <c r="F185" s="23"/>
      <c r="G185" s="22"/>
    </row>
    <row r="186" spans="1:7" ht="13.7" customHeight="1" x14ac:dyDescent="0.2">
      <c r="A186" s="22"/>
      <c r="B186" s="20" t="s">
        <v>175</v>
      </c>
      <c r="C186" s="22"/>
      <c r="D186" s="23"/>
      <c r="E186" s="22"/>
      <c r="F186" s="23"/>
      <c r="G186" s="22"/>
    </row>
    <row r="187" spans="1:7" ht="13.7" customHeight="1" x14ac:dyDescent="0.2">
      <c r="A187" s="22"/>
      <c r="B187" s="20" t="s">
        <v>176</v>
      </c>
      <c r="C187" s="22"/>
      <c r="D187" s="23"/>
      <c r="E187" s="22"/>
      <c r="F187" s="23"/>
      <c r="G187" s="22"/>
    </row>
    <row r="188" spans="1:7" ht="13.7" customHeight="1" x14ac:dyDescent="0.2">
      <c r="A188" s="22"/>
      <c r="B188" s="20" t="s">
        <v>177</v>
      </c>
      <c r="C188" s="22"/>
      <c r="D188" s="23"/>
      <c r="E188" s="22"/>
      <c r="F188" s="23"/>
      <c r="G188" s="22"/>
    </row>
    <row r="189" spans="1:7" ht="13.7" customHeight="1" x14ac:dyDescent="0.2">
      <c r="A189" s="22"/>
      <c r="B189" s="20" t="s">
        <v>178</v>
      </c>
      <c r="C189" s="22"/>
      <c r="D189" s="23"/>
      <c r="E189" s="22"/>
      <c r="F189" s="23"/>
      <c r="G189" s="22"/>
    </row>
    <row r="190" spans="1:7" ht="13.7" customHeight="1" x14ac:dyDescent="0.2">
      <c r="A190" s="22"/>
      <c r="B190" s="20" t="s">
        <v>179</v>
      </c>
      <c r="C190" s="22"/>
      <c r="D190" s="23"/>
      <c r="E190" s="22"/>
      <c r="F190" s="23"/>
      <c r="G190" s="22"/>
    </row>
    <row r="191" spans="1:7" ht="13.7" customHeight="1" x14ac:dyDescent="0.2">
      <c r="A191" s="22"/>
      <c r="B191" s="20" t="s">
        <v>180</v>
      </c>
      <c r="C191" s="22"/>
      <c r="D191" s="23"/>
      <c r="E191" s="22"/>
      <c r="F191" s="23"/>
      <c r="G191" s="22"/>
    </row>
    <row r="192" spans="1:7" ht="13.7" customHeight="1" x14ac:dyDescent="0.2">
      <c r="A192" s="22"/>
      <c r="B192" s="20" t="s">
        <v>181</v>
      </c>
      <c r="C192" s="22"/>
      <c r="D192" s="23"/>
      <c r="E192" s="22"/>
      <c r="F192" s="23"/>
      <c r="G192" s="22"/>
    </row>
    <row r="193" spans="1:7" ht="13.7" customHeight="1" x14ac:dyDescent="0.2">
      <c r="A193" s="22"/>
      <c r="B193" s="20" t="s">
        <v>24</v>
      </c>
      <c r="C193" s="22"/>
      <c r="D193" s="23"/>
      <c r="E193" s="22"/>
      <c r="F193" s="23"/>
      <c r="G193" s="22"/>
    </row>
    <row r="194" spans="1:7" ht="13.7" customHeight="1" x14ac:dyDescent="0.2">
      <c r="A194" s="26">
        <v>19</v>
      </c>
      <c r="B194" s="25" t="s">
        <v>182</v>
      </c>
      <c r="C194" s="22"/>
      <c r="D194" s="23"/>
      <c r="E194" s="22"/>
      <c r="F194" s="24">
        <f>SUM(F196:F198)</f>
        <v>150000</v>
      </c>
      <c r="G194" s="22"/>
    </row>
    <row r="195" spans="1:7" ht="13.7" customHeight="1" x14ac:dyDescent="0.2">
      <c r="A195" s="22"/>
      <c r="B195" s="20" t="s">
        <v>183</v>
      </c>
      <c r="C195" s="22"/>
      <c r="D195" s="23"/>
      <c r="E195" s="22"/>
      <c r="F195" s="23"/>
      <c r="G195" s="22"/>
    </row>
    <row r="196" spans="1:7" ht="13.7" customHeight="1" x14ac:dyDescent="0.2">
      <c r="A196" s="22"/>
      <c r="B196" s="20" t="s">
        <v>184</v>
      </c>
      <c r="C196" s="20" t="s">
        <v>28</v>
      </c>
      <c r="D196" s="23">
        <v>20000</v>
      </c>
      <c r="E196" s="26">
        <v>1</v>
      </c>
      <c r="F196" s="23">
        <f>D196*E196</f>
        <v>20000</v>
      </c>
      <c r="G196" s="20" t="s">
        <v>185</v>
      </c>
    </row>
    <row r="197" spans="1:7" ht="13.7" customHeight="1" x14ac:dyDescent="0.2">
      <c r="A197" s="22"/>
      <c r="B197" s="20" t="s">
        <v>186</v>
      </c>
      <c r="C197" s="20" t="s">
        <v>28</v>
      </c>
      <c r="D197" s="23">
        <v>40000</v>
      </c>
      <c r="E197" s="26">
        <v>1</v>
      </c>
      <c r="F197" s="23">
        <f>D197*E197</f>
        <v>40000</v>
      </c>
      <c r="G197" s="20" t="s">
        <v>187</v>
      </c>
    </row>
    <row r="198" spans="1:7" ht="13.7" customHeight="1" x14ac:dyDescent="0.2">
      <c r="A198" s="22"/>
      <c r="B198" s="20" t="s">
        <v>188</v>
      </c>
      <c r="C198" s="20" t="s">
        <v>28</v>
      </c>
      <c r="D198" s="23">
        <v>90000</v>
      </c>
      <c r="E198" s="26">
        <v>1</v>
      </c>
      <c r="F198" s="23">
        <f>D198*E198</f>
        <v>90000</v>
      </c>
      <c r="G198" s="20" t="s">
        <v>189</v>
      </c>
    </row>
    <row r="199" spans="1:7" ht="13.7" customHeight="1" x14ac:dyDescent="0.2">
      <c r="A199" s="22"/>
      <c r="B199" s="20" t="s">
        <v>24</v>
      </c>
      <c r="C199" s="22"/>
      <c r="D199" s="23"/>
      <c r="E199" s="22"/>
      <c r="F199" s="23"/>
      <c r="G199" s="22"/>
    </row>
    <row r="200" spans="1:7" ht="13.7" customHeight="1" x14ac:dyDescent="0.2">
      <c r="A200" s="26">
        <v>20</v>
      </c>
      <c r="B200" s="25" t="s">
        <v>190</v>
      </c>
      <c r="C200" s="22"/>
      <c r="D200" s="23"/>
      <c r="E200" s="22"/>
      <c r="F200" s="24">
        <f>F201</f>
        <v>50000</v>
      </c>
      <c r="G200" s="22"/>
    </row>
    <row r="201" spans="1:7" ht="13.7" customHeight="1" x14ac:dyDescent="0.2">
      <c r="A201" s="22"/>
      <c r="B201" s="20" t="s">
        <v>191</v>
      </c>
      <c r="C201" s="20" t="s">
        <v>28</v>
      </c>
      <c r="D201" s="23">
        <v>50000</v>
      </c>
      <c r="E201" s="26">
        <v>1</v>
      </c>
      <c r="F201" s="23">
        <f>D201*E201</f>
        <v>50000</v>
      </c>
      <c r="G201" s="20" t="s">
        <v>192</v>
      </c>
    </row>
    <row r="202" spans="1:7" ht="13.7" customHeight="1" x14ac:dyDescent="0.2">
      <c r="A202" s="22"/>
      <c r="B202" s="20" t="s">
        <v>193</v>
      </c>
      <c r="C202" s="22"/>
      <c r="D202" s="23"/>
      <c r="E202" s="22"/>
      <c r="F202" s="23"/>
      <c r="G202" s="22"/>
    </row>
    <row r="203" spans="1:7" ht="13.7" customHeight="1" x14ac:dyDescent="0.2">
      <c r="A203" s="22"/>
      <c r="B203" s="20" t="s">
        <v>194</v>
      </c>
      <c r="C203" s="22"/>
      <c r="D203" s="23"/>
      <c r="E203" s="22"/>
      <c r="F203" s="23"/>
      <c r="G203" s="22"/>
    </row>
    <row r="204" spans="1:7" ht="13.7" customHeight="1" x14ac:dyDescent="0.2">
      <c r="A204" s="22"/>
      <c r="B204" s="20" t="s">
        <v>195</v>
      </c>
      <c r="C204" s="22"/>
      <c r="D204" s="23"/>
      <c r="E204" s="22"/>
      <c r="F204" s="23"/>
      <c r="G204" s="22"/>
    </row>
    <row r="205" spans="1:7" ht="13.7" customHeight="1" x14ac:dyDescent="0.2">
      <c r="A205" s="22"/>
      <c r="B205" s="20" t="s">
        <v>24</v>
      </c>
      <c r="C205" s="22"/>
      <c r="D205" s="23"/>
      <c r="E205" s="22"/>
      <c r="F205" s="23"/>
      <c r="G205" s="22"/>
    </row>
    <row r="206" spans="1:7" ht="13.7" customHeight="1" x14ac:dyDescent="0.2">
      <c r="A206" s="26">
        <v>21</v>
      </c>
      <c r="B206" s="25" t="s">
        <v>196</v>
      </c>
      <c r="C206" s="22"/>
      <c r="D206" s="23"/>
      <c r="E206" s="22"/>
      <c r="F206" s="24">
        <f>SUM(F207:F213)</f>
        <v>154000</v>
      </c>
      <c r="G206" s="22"/>
    </row>
    <row r="207" spans="1:7" ht="13.7" customHeight="1" x14ac:dyDescent="0.2">
      <c r="A207" s="22"/>
      <c r="B207" s="20" t="s">
        <v>197</v>
      </c>
      <c r="C207" s="20" t="s">
        <v>28</v>
      </c>
      <c r="D207" s="23">
        <v>36000</v>
      </c>
      <c r="E207" s="26">
        <v>1</v>
      </c>
      <c r="F207" s="23">
        <f>D207*E207</f>
        <v>36000</v>
      </c>
      <c r="G207" s="20" t="s">
        <v>198</v>
      </c>
    </row>
    <row r="208" spans="1:7" ht="13.7" customHeight="1" x14ac:dyDescent="0.2">
      <c r="A208" s="22"/>
      <c r="B208" s="20" t="s">
        <v>199</v>
      </c>
      <c r="C208" s="20" t="s">
        <v>28</v>
      </c>
      <c r="D208" s="23">
        <v>30000</v>
      </c>
      <c r="E208" s="26">
        <v>1</v>
      </c>
      <c r="F208" s="23">
        <f>D208*E208</f>
        <v>30000</v>
      </c>
      <c r="G208" s="20" t="s">
        <v>198</v>
      </c>
    </row>
    <row r="209" spans="1:7" ht="13.7" customHeight="1" x14ac:dyDescent="0.2">
      <c r="A209" s="22"/>
      <c r="B209" s="20" t="s">
        <v>200</v>
      </c>
      <c r="C209" s="20" t="s">
        <v>28</v>
      </c>
      <c r="D209" s="23">
        <v>30000</v>
      </c>
      <c r="E209" s="26">
        <v>1</v>
      </c>
      <c r="F209" s="23">
        <f>D209*E209</f>
        <v>30000</v>
      </c>
      <c r="G209" s="20" t="s">
        <v>198</v>
      </c>
    </row>
    <row r="210" spans="1:7" ht="13.7" customHeight="1" x14ac:dyDescent="0.2">
      <c r="A210" s="22"/>
      <c r="B210" s="20" t="s">
        <v>201</v>
      </c>
      <c r="C210" s="22"/>
      <c r="D210" s="23"/>
      <c r="E210" s="22"/>
      <c r="F210" s="23"/>
      <c r="G210" s="22"/>
    </row>
    <row r="211" spans="1:7" ht="13.7" customHeight="1" x14ac:dyDescent="0.2">
      <c r="A211" s="22"/>
      <c r="B211" s="20" t="s">
        <v>202</v>
      </c>
      <c r="C211" s="20" t="s">
        <v>28</v>
      </c>
      <c r="D211" s="23">
        <v>30000</v>
      </c>
      <c r="E211" s="26">
        <v>1</v>
      </c>
      <c r="F211" s="23">
        <f>D211*E211</f>
        <v>30000</v>
      </c>
      <c r="G211" s="20" t="s">
        <v>203</v>
      </c>
    </row>
    <row r="212" spans="1:7" ht="13.7" customHeight="1" x14ac:dyDescent="0.2">
      <c r="A212" s="22"/>
      <c r="B212" s="20" t="s">
        <v>52</v>
      </c>
      <c r="C212" s="20" t="s">
        <v>28</v>
      </c>
      <c r="D212" s="23">
        <v>20000</v>
      </c>
      <c r="E212" s="26">
        <v>1</v>
      </c>
      <c r="F212" s="23">
        <f>D212*E212</f>
        <v>20000</v>
      </c>
      <c r="G212" s="22"/>
    </row>
    <row r="213" spans="1:7" ht="13.7" customHeight="1" x14ac:dyDescent="0.2">
      <c r="A213" s="22"/>
      <c r="B213" s="20" t="s">
        <v>204</v>
      </c>
      <c r="C213" s="20" t="s">
        <v>28</v>
      </c>
      <c r="D213" s="23">
        <v>8000</v>
      </c>
      <c r="E213" s="26">
        <v>1</v>
      </c>
      <c r="F213" s="23">
        <f>D213*E213</f>
        <v>8000</v>
      </c>
      <c r="G213" s="22"/>
    </row>
    <row r="214" spans="1:7" ht="13.7" customHeight="1" x14ac:dyDescent="0.2">
      <c r="A214" s="22"/>
      <c r="B214" s="20" t="s">
        <v>205</v>
      </c>
      <c r="C214" s="22"/>
      <c r="D214" s="23"/>
      <c r="E214" s="22"/>
      <c r="F214" s="23"/>
      <c r="G214" s="22"/>
    </row>
    <row r="215" spans="1:7" ht="13.7" customHeight="1" x14ac:dyDescent="0.2">
      <c r="A215" s="22"/>
      <c r="B215" s="20" t="s">
        <v>206</v>
      </c>
      <c r="C215" s="22"/>
      <c r="D215" s="23"/>
      <c r="E215" s="22"/>
      <c r="F215" s="23"/>
      <c r="G215" s="22"/>
    </row>
    <row r="216" spans="1:7" ht="13.7" customHeight="1" x14ac:dyDescent="0.2">
      <c r="A216" s="22"/>
      <c r="B216" s="20" t="s">
        <v>24</v>
      </c>
      <c r="C216" s="22"/>
      <c r="D216" s="23"/>
      <c r="E216" s="22"/>
      <c r="F216" s="23"/>
      <c r="G216" s="22"/>
    </row>
    <row r="217" spans="1:7" ht="13.7" customHeight="1" x14ac:dyDescent="0.2">
      <c r="A217" s="26">
        <v>22</v>
      </c>
      <c r="B217" s="25" t="s">
        <v>207</v>
      </c>
      <c r="C217" s="22"/>
      <c r="D217" s="23"/>
      <c r="E217" s="22"/>
      <c r="F217" s="23"/>
      <c r="G217" s="22"/>
    </row>
    <row r="218" spans="1:7" ht="13.7" customHeight="1" x14ac:dyDescent="0.2">
      <c r="A218" s="22"/>
      <c r="B218" s="20" t="s">
        <v>208</v>
      </c>
      <c r="C218" s="22"/>
      <c r="D218" s="23"/>
      <c r="E218" s="22"/>
      <c r="F218" s="23"/>
      <c r="G218" s="22"/>
    </row>
    <row r="219" spans="1:7" ht="13.7" customHeight="1" x14ac:dyDescent="0.2">
      <c r="A219" s="22"/>
      <c r="B219" s="20" t="s">
        <v>24</v>
      </c>
      <c r="C219" s="22"/>
      <c r="D219" s="23"/>
      <c r="E219" s="22"/>
      <c r="F219" s="23"/>
      <c r="G219" s="22"/>
    </row>
    <row r="220" spans="1:7" ht="23.45" customHeight="1" x14ac:dyDescent="0.2">
      <c r="A220" s="22"/>
      <c r="B220" s="21" t="s">
        <v>7</v>
      </c>
      <c r="C220" s="22"/>
      <c r="D220" s="23"/>
      <c r="E220" s="22"/>
      <c r="F220" s="24">
        <f>F221+F226+F230+F238+F244+F255</f>
        <v>590000</v>
      </c>
      <c r="G220" s="22"/>
    </row>
    <row r="221" spans="1:7" ht="13.7" customHeight="1" x14ac:dyDescent="0.2">
      <c r="A221" s="26">
        <v>23</v>
      </c>
      <c r="B221" s="25" t="s">
        <v>209</v>
      </c>
      <c r="C221" s="22"/>
      <c r="D221" s="23"/>
      <c r="E221" s="22"/>
      <c r="F221" s="24">
        <f>F222+F225+F223</f>
        <v>180000</v>
      </c>
      <c r="G221" s="22"/>
    </row>
    <row r="222" spans="1:7" ht="13.7" customHeight="1" x14ac:dyDescent="0.2">
      <c r="A222" s="22"/>
      <c r="B222" s="20" t="s">
        <v>210</v>
      </c>
      <c r="C222" s="20" t="s">
        <v>28</v>
      </c>
      <c r="D222" s="23">
        <v>150000</v>
      </c>
      <c r="E222" s="26">
        <v>1</v>
      </c>
      <c r="F222" s="23">
        <f>D222*E222</f>
        <v>150000</v>
      </c>
      <c r="G222" s="22"/>
    </row>
    <row r="223" spans="1:7" ht="13.7" customHeight="1" x14ac:dyDescent="0.2">
      <c r="A223" s="22"/>
      <c r="B223" s="20" t="s">
        <v>211</v>
      </c>
      <c r="C223" s="22"/>
      <c r="D223" s="23"/>
      <c r="E223" s="22"/>
      <c r="F223" s="23"/>
      <c r="G223" s="22"/>
    </row>
    <row r="224" spans="1:7" ht="13.7" customHeight="1" x14ac:dyDescent="0.2">
      <c r="A224" s="22"/>
      <c r="B224" s="20" t="s">
        <v>212</v>
      </c>
      <c r="C224" s="22"/>
      <c r="D224" s="23"/>
      <c r="E224" s="22"/>
      <c r="F224" s="23"/>
      <c r="G224" s="22"/>
    </row>
    <row r="225" spans="1:7" ht="13.7" customHeight="1" x14ac:dyDescent="0.2">
      <c r="A225" s="22"/>
      <c r="B225" s="20" t="s">
        <v>24</v>
      </c>
      <c r="C225" s="20" t="s">
        <v>28</v>
      </c>
      <c r="D225" s="23">
        <v>30000</v>
      </c>
      <c r="E225" s="26">
        <v>1</v>
      </c>
      <c r="F225" s="23">
        <f>D225*E225</f>
        <v>30000</v>
      </c>
      <c r="G225" s="20" t="s">
        <v>213</v>
      </c>
    </row>
    <row r="226" spans="1:7" ht="13.7" customHeight="1" x14ac:dyDescent="0.2">
      <c r="A226" s="26">
        <v>24</v>
      </c>
      <c r="B226" s="25" t="s">
        <v>214</v>
      </c>
      <c r="C226" s="22"/>
      <c r="D226" s="23"/>
      <c r="E226" s="22"/>
      <c r="F226" s="24">
        <f>F227+F228</f>
        <v>100000</v>
      </c>
      <c r="G226" s="22"/>
    </row>
    <row r="227" spans="1:7" ht="13.7" customHeight="1" x14ac:dyDescent="0.2">
      <c r="A227" s="22"/>
      <c r="B227" s="20" t="s">
        <v>215</v>
      </c>
      <c r="C227" s="20" t="s">
        <v>28</v>
      </c>
      <c r="D227" s="23">
        <v>50000</v>
      </c>
      <c r="E227" s="26">
        <v>1</v>
      </c>
      <c r="F227" s="23">
        <f>D227*E227</f>
        <v>50000</v>
      </c>
      <c r="G227" s="20" t="s">
        <v>216</v>
      </c>
    </row>
    <row r="228" spans="1:7" ht="13.7" customHeight="1" x14ac:dyDescent="0.2">
      <c r="A228" s="22"/>
      <c r="B228" s="20" t="s">
        <v>217</v>
      </c>
      <c r="C228" s="20" t="s">
        <v>28</v>
      </c>
      <c r="D228" s="23">
        <v>50000</v>
      </c>
      <c r="E228" s="26">
        <v>1</v>
      </c>
      <c r="F228" s="23">
        <v>50000</v>
      </c>
      <c r="G228" s="22"/>
    </row>
    <row r="229" spans="1:7" ht="13.7" customHeight="1" x14ac:dyDescent="0.2">
      <c r="A229" s="22"/>
      <c r="B229" s="20" t="s">
        <v>24</v>
      </c>
      <c r="C229" s="22"/>
      <c r="D229" s="23"/>
      <c r="E229" s="22"/>
      <c r="F229" s="23"/>
      <c r="G229" s="22"/>
    </row>
    <row r="230" spans="1:7" ht="13.7" customHeight="1" x14ac:dyDescent="0.2">
      <c r="A230" s="26">
        <v>25</v>
      </c>
      <c r="B230" s="25" t="s">
        <v>218</v>
      </c>
      <c r="C230" s="22"/>
      <c r="D230" s="23"/>
      <c r="E230" s="22"/>
      <c r="F230" s="24">
        <f>F236+F231</f>
        <v>150000</v>
      </c>
      <c r="G230" s="22"/>
    </row>
    <row r="231" spans="1:7" ht="13.7" customHeight="1" x14ac:dyDescent="0.2">
      <c r="A231" s="22"/>
      <c r="B231" s="20" t="s">
        <v>219</v>
      </c>
      <c r="C231" s="20" t="s">
        <v>28</v>
      </c>
      <c r="D231" s="23">
        <v>100000</v>
      </c>
      <c r="E231" s="26">
        <v>1</v>
      </c>
      <c r="F231" s="23">
        <v>100000</v>
      </c>
      <c r="G231" s="22"/>
    </row>
    <row r="232" spans="1:7" ht="13.7" customHeight="1" x14ac:dyDescent="0.2">
      <c r="A232" s="22"/>
      <c r="B232" s="20" t="s">
        <v>220</v>
      </c>
      <c r="C232" s="22"/>
      <c r="D232" s="23"/>
      <c r="E232" s="22"/>
      <c r="F232" s="23"/>
      <c r="G232" s="22"/>
    </row>
    <row r="233" spans="1:7" ht="13.7" customHeight="1" x14ac:dyDescent="0.2">
      <c r="A233" s="22"/>
      <c r="B233" s="20" t="s">
        <v>221</v>
      </c>
      <c r="C233" s="22"/>
      <c r="D233" s="23"/>
      <c r="E233" s="22"/>
      <c r="F233" s="23"/>
      <c r="G233" s="22"/>
    </row>
    <row r="234" spans="1:7" ht="13.7" customHeight="1" x14ac:dyDescent="0.2">
      <c r="A234" s="22"/>
      <c r="B234" s="20" t="s">
        <v>222</v>
      </c>
      <c r="C234" s="22"/>
      <c r="D234" s="23"/>
      <c r="E234" s="22"/>
      <c r="F234" s="23"/>
      <c r="G234" s="22"/>
    </row>
    <row r="235" spans="1:7" ht="13.7" customHeight="1" x14ac:dyDescent="0.2">
      <c r="A235" s="22"/>
      <c r="B235" s="20" t="s">
        <v>223</v>
      </c>
      <c r="C235" s="22"/>
      <c r="D235" s="23"/>
      <c r="E235" s="22"/>
      <c r="F235" s="23"/>
      <c r="G235" s="22"/>
    </row>
    <row r="236" spans="1:7" ht="13.7" customHeight="1" x14ac:dyDescent="0.2">
      <c r="A236" s="22"/>
      <c r="B236" s="20" t="s">
        <v>224</v>
      </c>
      <c r="C236" s="20" t="s">
        <v>28</v>
      </c>
      <c r="D236" s="23">
        <v>50000</v>
      </c>
      <c r="E236" s="26">
        <v>1</v>
      </c>
      <c r="F236" s="23">
        <v>50000</v>
      </c>
      <c r="G236" s="22"/>
    </row>
    <row r="237" spans="1:7" ht="13.7" customHeight="1" x14ac:dyDescent="0.2">
      <c r="A237" s="22"/>
      <c r="B237" s="20" t="s">
        <v>24</v>
      </c>
      <c r="C237" s="22"/>
      <c r="D237" s="23"/>
      <c r="E237" s="22"/>
      <c r="F237" s="23"/>
      <c r="G237" s="22"/>
    </row>
    <row r="238" spans="1:7" ht="13.7" customHeight="1" x14ac:dyDescent="0.2">
      <c r="A238" s="26">
        <v>26</v>
      </c>
      <c r="B238" s="25" t="s">
        <v>225</v>
      </c>
      <c r="C238" s="22"/>
      <c r="D238" s="23"/>
      <c r="E238" s="22"/>
      <c r="F238" s="24">
        <f>F242+F241</f>
        <v>50000</v>
      </c>
      <c r="G238" s="22"/>
    </row>
    <row r="239" spans="1:7" ht="13.7" customHeight="1" x14ac:dyDescent="0.2">
      <c r="A239" s="22"/>
      <c r="B239" s="20" t="s">
        <v>226</v>
      </c>
      <c r="C239" s="22"/>
      <c r="D239" s="23"/>
      <c r="E239" s="22"/>
      <c r="F239" s="23"/>
      <c r="G239" s="22"/>
    </row>
    <row r="240" spans="1:7" ht="13.7" customHeight="1" x14ac:dyDescent="0.2">
      <c r="A240" s="22"/>
      <c r="B240" s="20" t="s">
        <v>227</v>
      </c>
      <c r="C240" s="22"/>
      <c r="D240" s="23"/>
      <c r="E240" s="22"/>
      <c r="F240" s="23"/>
      <c r="G240" s="22"/>
    </row>
    <row r="241" spans="1:7" ht="13.7" customHeight="1" x14ac:dyDescent="0.2">
      <c r="A241" s="22"/>
      <c r="B241" s="20" t="s">
        <v>228</v>
      </c>
      <c r="C241" s="20" t="s">
        <v>28</v>
      </c>
      <c r="D241" s="23">
        <v>20000</v>
      </c>
      <c r="E241" s="26">
        <v>1</v>
      </c>
      <c r="F241" s="23">
        <f>D241*E241</f>
        <v>20000</v>
      </c>
      <c r="G241" s="22"/>
    </row>
    <row r="242" spans="1:7" ht="13.7" customHeight="1" x14ac:dyDescent="0.2">
      <c r="A242" s="22"/>
      <c r="B242" s="20" t="s">
        <v>229</v>
      </c>
      <c r="C242" s="20" t="s">
        <v>28</v>
      </c>
      <c r="D242" s="23">
        <v>30000</v>
      </c>
      <c r="E242" s="26">
        <v>1</v>
      </c>
      <c r="F242" s="23">
        <f>D242*E242</f>
        <v>30000</v>
      </c>
      <c r="G242" s="22"/>
    </row>
    <row r="243" spans="1:7" ht="13.7" customHeight="1" x14ac:dyDescent="0.2">
      <c r="A243" s="22"/>
      <c r="B243" s="20" t="s">
        <v>24</v>
      </c>
      <c r="C243" s="22"/>
      <c r="D243" s="23"/>
      <c r="E243" s="22"/>
      <c r="F243" s="23"/>
      <c r="G243" s="22"/>
    </row>
    <row r="244" spans="1:7" ht="13.7" customHeight="1" x14ac:dyDescent="0.2">
      <c r="A244" s="26">
        <v>27</v>
      </c>
      <c r="B244" s="25" t="s">
        <v>230</v>
      </c>
      <c r="C244" s="22"/>
      <c r="D244" s="23"/>
      <c r="E244" s="22"/>
      <c r="F244" s="24">
        <f>F249+F251+F252</f>
        <v>90000</v>
      </c>
      <c r="G244" s="22"/>
    </row>
    <row r="245" spans="1:7" ht="13.7" customHeight="1" x14ac:dyDescent="0.2">
      <c r="A245" s="22"/>
      <c r="B245" s="20" t="s">
        <v>231</v>
      </c>
      <c r="C245" s="22"/>
      <c r="D245" s="23"/>
      <c r="E245" s="22"/>
      <c r="F245" s="23"/>
      <c r="G245" s="22"/>
    </row>
    <row r="246" spans="1:7" ht="13.7" customHeight="1" x14ac:dyDescent="0.2">
      <c r="A246" s="22"/>
      <c r="B246" s="20" t="s">
        <v>232</v>
      </c>
      <c r="C246" s="22"/>
      <c r="D246" s="23"/>
      <c r="E246" s="22"/>
      <c r="F246" s="23"/>
      <c r="G246" s="22"/>
    </row>
    <row r="247" spans="1:7" ht="13.7" customHeight="1" x14ac:dyDescent="0.2">
      <c r="A247" s="22"/>
      <c r="B247" s="20" t="s">
        <v>233</v>
      </c>
      <c r="C247" s="22"/>
      <c r="D247" s="23"/>
      <c r="E247" s="22"/>
      <c r="F247" s="23"/>
      <c r="G247" s="22"/>
    </row>
    <row r="248" spans="1:7" ht="13.7" customHeight="1" x14ac:dyDescent="0.2">
      <c r="A248" s="22"/>
      <c r="B248" s="20" t="s">
        <v>234</v>
      </c>
      <c r="C248" s="22"/>
      <c r="D248" s="23"/>
      <c r="E248" s="22"/>
      <c r="F248" s="23"/>
      <c r="G248" s="22"/>
    </row>
    <row r="249" spans="1:7" ht="13.7" customHeight="1" x14ac:dyDescent="0.2">
      <c r="A249" s="22"/>
      <c r="B249" s="20" t="s">
        <v>235</v>
      </c>
      <c r="C249" s="20" t="s">
        <v>28</v>
      </c>
      <c r="D249" s="23">
        <v>60000</v>
      </c>
      <c r="E249" s="26">
        <v>1</v>
      </c>
      <c r="F249" s="23">
        <f>D249*E249</f>
        <v>60000</v>
      </c>
      <c r="G249" s="22"/>
    </row>
    <row r="250" spans="1:7" ht="13.7" customHeight="1" x14ac:dyDescent="0.2">
      <c r="A250" s="22"/>
      <c r="B250" s="20" t="s">
        <v>236</v>
      </c>
      <c r="C250" s="22"/>
      <c r="D250" s="23"/>
      <c r="E250" s="22"/>
      <c r="F250" s="23"/>
      <c r="G250" s="22"/>
    </row>
    <row r="251" spans="1:7" ht="13.7" customHeight="1" x14ac:dyDescent="0.2">
      <c r="A251" s="22"/>
      <c r="B251" s="20" t="s">
        <v>237</v>
      </c>
      <c r="C251" s="20" t="s">
        <v>28</v>
      </c>
      <c r="D251" s="23">
        <v>20000</v>
      </c>
      <c r="E251" s="26">
        <v>1</v>
      </c>
      <c r="F251" s="23">
        <f>D251*E251</f>
        <v>20000</v>
      </c>
      <c r="G251" s="22"/>
    </row>
    <row r="252" spans="1:7" ht="13.7" customHeight="1" x14ac:dyDescent="0.2">
      <c r="A252" s="22"/>
      <c r="B252" s="20" t="s">
        <v>238</v>
      </c>
      <c r="C252" s="20" t="s">
        <v>28</v>
      </c>
      <c r="D252" s="23">
        <v>10000</v>
      </c>
      <c r="E252" s="26">
        <v>1</v>
      </c>
      <c r="F252" s="23">
        <f>D252*E252</f>
        <v>10000</v>
      </c>
      <c r="G252" s="22"/>
    </row>
    <row r="253" spans="1:7" ht="13.7" customHeight="1" x14ac:dyDescent="0.2">
      <c r="A253" s="22"/>
      <c r="B253" s="20" t="s">
        <v>239</v>
      </c>
      <c r="C253" s="22"/>
      <c r="D253" s="23"/>
      <c r="E253" s="22"/>
      <c r="F253" s="23"/>
      <c r="G253" s="22"/>
    </row>
    <row r="254" spans="1:7" ht="13.7" customHeight="1" x14ac:dyDescent="0.2">
      <c r="A254" s="22"/>
      <c r="B254" s="20" t="s">
        <v>24</v>
      </c>
      <c r="C254" s="22"/>
      <c r="D254" s="23"/>
      <c r="E254" s="22"/>
      <c r="F254" s="23"/>
      <c r="G254" s="22"/>
    </row>
    <row r="255" spans="1:7" ht="13.7" customHeight="1" x14ac:dyDescent="0.2">
      <c r="A255" s="26">
        <v>28</v>
      </c>
      <c r="B255" s="25" t="s">
        <v>240</v>
      </c>
      <c r="C255" s="22"/>
      <c r="D255" s="23"/>
      <c r="E255" s="22"/>
      <c r="F255" s="24">
        <f>F256</f>
        <v>20000</v>
      </c>
      <c r="G255" s="22"/>
    </row>
    <row r="256" spans="1:7" ht="13.7" customHeight="1" x14ac:dyDescent="0.2">
      <c r="A256" s="22"/>
      <c r="B256" s="20" t="s">
        <v>241</v>
      </c>
      <c r="C256" s="20" t="s">
        <v>28</v>
      </c>
      <c r="D256" s="23">
        <v>20000</v>
      </c>
      <c r="E256" s="26">
        <v>1</v>
      </c>
      <c r="F256" s="23">
        <f>D256*E256</f>
        <v>20000</v>
      </c>
      <c r="G256" s="22"/>
    </row>
    <row r="257" spans="1:7" ht="13.7" customHeight="1" x14ac:dyDescent="0.2">
      <c r="A257" s="22"/>
      <c r="B257" s="20" t="s">
        <v>24</v>
      </c>
      <c r="C257" s="22"/>
      <c r="D257" s="23"/>
      <c r="E257" s="22"/>
      <c r="F257" s="23"/>
      <c r="G257" s="22"/>
    </row>
    <row r="258" spans="1:7" ht="13.7" customHeight="1" x14ac:dyDescent="0.2">
      <c r="A258" s="26">
        <v>29</v>
      </c>
      <c r="B258" s="25" t="s">
        <v>9</v>
      </c>
      <c r="C258" s="22"/>
      <c r="D258" s="23"/>
      <c r="E258" s="22"/>
      <c r="F258" s="24">
        <v>80882</v>
      </c>
      <c r="G258" s="22"/>
    </row>
    <row r="259" spans="1:7" ht="24.6" customHeight="1" x14ac:dyDescent="0.2">
      <c r="A259" s="26">
        <v>30</v>
      </c>
      <c r="B259" s="11" t="s">
        <v>242</v>
      </c>
      <c r="C259" s="22"/>
      <c r="D259" s="23"/>
      <c r="E259" s="22"/>
      <c r="F259" s="24">
        <v>80000</v>
      </c>
      <c r="G259" s="22"/>
    </row>
    <row r="260" spans="1:7" ht="23.45" customHeight="1" x14ac:dyDescent="0.2">
      <c r="A260" s="22"/>
      <c r="B260" s="21" t="s">
        <v>10</v>
      </c>
      <c r="C260" s="22"/>
      <c r="D260" s="23"/>
      <c r="E260" s="22"/>
      <c r="F260" s="23">
        <f>F259+F258+F220+F66+F17+F31</f>
        <v>2354882</v>
      </c>
      <c r="G260" s="22"/>
    </row>
  </sheetData>
  <mergeCells count="5">
    <mergeCell ref="A15:G15"/>
    <mergeCell ref="A4:G4"/>
    <mergeCell ref="A3:G3"/>
    <mergeCell ref="A2:G2"/>
    <mergeCell ref="A1:G1"/>
  </mergeCells>
  <pageMargins left="0.78740200000000005" right="0.78740200000000005" top="1.0629900000000001" bottom="1.0629900000000001" header="0.59055100000000005" footer="0.78740200000000005"/>
  <pageSetup orientation="portrait"/>
  <headerFooter>
    <oddFooter>&amp;R&amp;"Helvetica,Regular"&amp;12&amp;K000000&amp;P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"/>
  <sheetViews>
    <sheetView showGridLines="0" topLeftCell="A13" workbookViewId="0">
      <selection activeCell="C8" sqref="C8"/>
    </sheetView>
  </sheetViews>
  <sheetFormatPr defaultColWidth="9.140625" defaultRowHeight="12" customHeight="1" x14ac:dyDescent="0.2"/>
  <cols>
    <col min="1" max="1" width="4.42578125" style="27" customWidth="1"/>
    <col min="2" max="2" width="62.7109375" style="27" customWidth="1"/>
    <col min="3" max="3" width="16.7109375" style="27" customWidth="1"/>
    <col min="4" max="4" width="11.140625" style="27" customWidth="1"/>
    <col min="5" max="5" width="11.42578125" style="27" customWidth="1"/>
    <col min="6" max="6" width="15.85546875" style="27" customWidth="1"/>
    <col min="7" max="7" width="45.42578125" style="27" customWidth="1"/>
    <col min="8" max="256" width="9.140625" style="27" customWidth="1"/>
  </cols>
  <sheetData>
    <row r="1" spans="1:8" ht="22.5" customHeight="1" x14ac:dyDescent="0.2">
      <c r="A1" s="62" t="s">
        <v>243</v>
      </c>
      <c r="B1" s="58"/>
      <c r="C1" s="58"/>
      <c r="D1" s="58"/>
      <c r="E1" s="58"/>
      <c r="F1" s="58"/>
      <c r="G1" s="2"/>
      <c r="H1" s="3"/>
    </row>
    <row r="2" spans="1:8" ht="22.5" customHeight="1" x14ac:dyDescent="0.2">
      <c r="A2" s="69" t="s">
        <v>1</v>
      </c>
      <c r="B2" s="55"/>
      <c r="C2" s="55"/>
      <c r="D2" s="49"/>
      <c r="E2" s="55"/>
      <c r="F2" s="55"/>
      <c r="G2" s="4"/>
      <c r="H2" s="5"/>
    </row>
    <row r="3" spans="1:8" ht="85.5" customHeight="1" x14ac:dyDescent="0.2">
      <c r="A3" s="67" t="s">
        <v>244</v>
      </c>
      <c r="B3" s="68"/>
      <c r="C3" s="68"/>
      <c r="D3" s="68"/>
      <c r="E3" s="68"/>
      <c r="F3" s="68"/>
      <c r="G3" s="68"/>
      <c r="H3" s="5"/>
    </row>
    <row r="4" spans="1:8" ht="68.650000000000006" customHeight="1" x14ac:dyDescent="0.2">
      <c r="A4" s="63" t="s">
        <v>245</v>
      </c>
      <c r="B4" s="64"/>
      <c r="C4" s="28" t="s">
        <v>337</v>
      </c>
      <c r="D4" s="28" t="s">
        <v>246</v>
      </c>
      <c r="E4" s="28" t="s">
        <v>247</v>
      </c>
      <c r="F4" s="28" t="s">
        <v>248</v>
      </c>
      <c r="G4" s="28" t="s">
        <v>249</v>
      </c>
      <c r="H4" s="29"/>
    </row>
    <row r="5" spans="1:8" ht="12.75" customHeight="1" x14ac:dyDescent="0.2">
      <c r="A5" s="30" t="s">
        <v>20</v>
      </c>
      <c r="B5" s="31" t="s">
        <v>250</v>
      </c>
      <c r="C5" s="32"/>
      <c r="D5" s="33"/>
      <c r="E5" s="34"/>
      <c r="F5" s="35"/>
      <c r="G5" s="35"/>
      <c r="H5" s="29"/>
    </row>
    <row r="6" spans="1:8" ht="12.75" customHeight="1" x14ac:dyDescent="0.2">
      <c r="A6" s="30" t="s">
        <v>251</v>
      </c>
      <c r="B6" s="30" t="s">
        <v>252</v>
      </c>
      <c r="C6" s="32"/>
      <c r="D6" s="36"/>
      <c r="E6" s="34"/>
      <c r="F6" s="35"/>
      <c r="G6" s="35"/>
      <c r="H6" s="29"/>
    </row>
    <row r="7" spans="1:8" ht="12.75" customHeight="1" x14ac:dyDescent="0.2">
      <c r="A7" s="30" t="s">
        <v>253</v>
      </c>
      <c r="B7" s="30" t="s">
        <v>254</v>
      </c>
      <c r="C7" s="32"/>
      <c r="D7" s="36"/>
      <c r="E7" s="34"/>
      <c r="F7" s="35"/>
      <c r="G7" s="35"/>
      <c r="H7" s="29"/>
    </row>
    <row r="8" spans="1:8" ht="12.75" customHeight="1" x14ac:dyDescent="0.2">
      <c r="A8" s="30" t="s">
        <v>255</v>
      </c>
      <c r="B8" s="30" t="s">
        <v>256</v>
      </c>
      <c r="C8" s="32">
        <v>200000</v>
      </c>
      <c r="D8" s="36">
        <v>8.3000000000000007</v>
      </c>
      <c r="E8" s="30" t="s">
        <v>257</v>
      </c>
      <c r="F8" s="30" t="s">
        <v>258</v>
      </c>
      <c r="G8" s="35"/>
      <c r="H8" s="29"/>
    </row>
    <row r="9" spans="1:8" ht="12.75" customHeight="1" x14ac:dyDescent="0.2">
      <c r="A9" s="30" t="s">
        <v>259</v>
      </c>
      <c r="B9" s="30" t="s">
        <v>260</v>
      </c>
      <c r="C9" s="32"/>
      <c r="D9" s="36"/>
      <c r="E9" s="34"/>
      <c r="F9" s="35"/>
      <c r="G9" s="35"/>
      <c r="H9" s="29"/>
    </row>
    <row r="10" spans="1:8" ht="12.75" customHeight="1" x14ac:dyDescent="0.2">
      <c r="A10" s="30" t="s">
        <v>261</v>
      </c>
      <c r="B10" s="30" t="s">
        <v>262</v>
      </c>
      <c r="C10" s="32">
        <v>350000</v>
      </c>
      <c r="D10" s="36">
        <v>14.5</v>
      </c>
      <c r="E10" s="30" t="s">
        <v>263</v>
      </c>
      <c r="F10" s="30" t="s">
        <v>264</v>
      </c>
      <c r="G10" s="35"/>
      <c r="H10" s="29"/>
    </row>
    <row r="11" spans="1:8" ht="12.75" customHeight="1" x14ac:dyDescent="0.2">
      <c r="A11" s="30" t="s">
        <v>25</v>
      </c>
      <c r="B11" s="31" t="s">
        <v>265</v>
      </c>
      <c r="C11" s="32"/>
      <c r="D11" s="36"/>
      <c r="E11" s="34"/>
      <c r="F11" s="35"/>
      <c r="G11" s="35"/>
      <c r="H11" s="29"/>
    </row>
    <row r="12" spans="1:8" ht="12.75" customHeight="1" x14ac:dyDescent="0.2">
      <c r="A12" s="30" t="s">
        <v>266</v>
      </c>
      <c r="B12" s="30" t="s">
        <v>267</v>
      </c>
      <c r="C12" s="32"/>
      <c r="D12" s="36"/>
      <c r="E12" s="34"/>
      <c r="F12" s="35"/>
      <c r="G12" s="35"/>
      <c r="H12" s="29"/>
    </row>
    <row r="13" spans="1:8" ht="12.75" customHeight="1" x14ac:dyDescent="0.2">
      <c r="A13" s="30" t="s">
        <v>268</v>
      </c>
      <c r="B13" s="30" t="s">
        <v>269</v>
      </c>
      <c r="C13" s="32"/>
      <c r="D13" s="36"/>
      <c r="E13" s="34"/>
      <c r="F13" s="35"/>
      <c r="G13" s="35"/>
      <c r="H13" s="29"/>
    </row>
    <row r="14" spans="1:8" ht="12.75" customHeight="1" x14ac:dyDescent="0.2">
      <c r="A14" s="30" t="s">
        <v>270</v>
      </c>
      <c r="B14" s="30" t="s">
        <v>260</v>
      </c>
      <c r="C14" s="32"/>
      <c r="D14" s="36"/>
      <c r="E14" s="34"/>
      <c r="F14" s="35"/>
      <c r="G14" s="35"/>
      <c r="H14" s="29"/>
    </row>
    <row r="15" spans="1:8" ht="12.75" customHeight="1" x14ac:dyDescent="0.2">
      <c r="A15" s="30" t="s">
        <v>31</v>
      </c>
      <c r="B15" s="31" t="s">
        <v>271</v>
      </c>
      <c r="C15" s="32"/>
      <c r="D15" s="36"/>
      <c r="E15" s="34"/>
      <c r="F15" s="35"/>
      <c r="G15" s="35"/>
      <c r="H15" s="29"/>
    </row>
    <row r="16" spans="1:8" ht="12.75" customHeight="1" x14ac:dyDescent="0.2">
      <c r="A16" s="30" t="s">
        <v>272</v>
      </c>
      <c r="B16" s="30" t="s">
        <v>273</v>
      </c>
      <c r="C16" s="32"/>
      <c r="D16" s="36"/>
      <c r="E16" s="34"/>
      <c r="F16" s="35"/>
      <c r="G16" s="35"/>
      <c r="H16" s="29"/>
    </row>
    <row r="17" spans="1:8" ht="12.75" customHeight="1" x14ac:dyDescent="0.2">
      <c r="A17" s="30" t="s">
        <v>274</v>
      </c>
      <c r="B17" s="30" t="s">
        <v>275</v>
      </c>
      <c r="C17" s="32">
        <v>350000</v>
      </c>
      <c r="D17" s="36">
        <v>14.5</v>
      </c>
      <c r="E17" s="30" t="s">
        <v>257</v>
      </c>
      <c r="F17" s="30" t="s">
        <v>258</v>
      </c>
      <c r="G17" s="35"/>
      <c r="H17" s="29"/>
    </row>
    <row r="18" spans="1:8" ht="12.75" customHeight="1" x14ac:dyDescent="0.2">
      <c r="A18" s="30" t="s">
        <v>276</v>
      </c>
      <c r="B18" s="30" t="s">
        <v>277</v>
      </c>
      <c r="C18" s="32">
        <v>200000</v>
      </c>
      <c r="D18" s="36">
        <v>8.3000000000000007</v>
      </c>
      <c r="E18" s="30" t="s">
        <v>257</v>
      </c>
      <c r="F18" s="30" t="s">
        <v>258</v>
      </c>
      <c r="G18" s="30" t="s">
        <v>278</v>
      </c>
      <c r="H18" s="29"/>
    </row>
    <row r="19" spans="1:8" ht="12.75" customHeight="1" x14ac:dyDescent="0.2">
      <c r="A19" s="30" t="s">
        <v>279</v>
      </c>
      <c r="B19" s="30" t="s">
        <v>280</v>
      </c>
      <c r="C19" s="32">
        <v>401882</v>
      </c>
      <c r="D19" s="36">
        <v>16.7</v>
      </c>
      <c r="E19" s="30" t="s">
        <v>257</v>
      </c>
      <c r="F19" s="30" t="s">
        <v>281</v>
      </c>
      <c r="G19" s="30" t="s">
        <v>282</v>
      </c>
      <c r="H19" s="29"/>
    </row>
    <row r="20" spans="1:8" ht="12.75" customHeight="1" x14ac:dyDescent="0.2">
      <c r="A20" s="30" t="s">
        <v>283</v>
      </c>
      <c r="B20" s="31" t="s">
        <v>284</v>
      </c>
      <c r="C20" s="32"/>
      <c r="D20" s="36"/>
      <c r="E20" s="35"/>
      <c r="F20" s="35"/>
      <c r="G20" s="35"/>
      <c r="H20" s="29"/>
    </row>
    <row r="21" spans="1:8" ht="12.75" customHeight="1" x14ac:dyDescent="0.2">
      <c r="A21" s="30" t="s">
        <v>285</v>
      </c>
      <c r="B21" s="35"/>
      <c r="C21" s="32"/>
      <c r="D21" s="36"/>
      <c r="E21" s="34"/>
      <c r="F21" s="35"/>
      <c r="G21" s="35"/>
      <c r="H21" s="29"/>
    </row>
    <row r="22" spans="1:8" ht="12.75" customHeight="1" x14ac:dyDescent="0.2">
      <c r="A22" s="30" t="s">
        <v>286</v>
      </c>
      <c r="B22" s="35"/>
      <c r="C22" s="32"/>
      <c r="D22" s="36"/>
      <c r="E22" s="34"/>
      <c r="F22" s="35"/>
      <c r="G22" s="35"/>
      <c r="H22" s="29"/>
    </row>
    <row r="23" spans="1:8" ht="12.75" customHeight="1" x14ac:dyDescent="0.2">
      <c r="A23" s="30" t="s">
        <v>287</v>
      </c>
      <c r="B23" s="35"/>
      <c r="C23" s="32"/>
      <c r="D23" s="36"/>
      <c r="E23" s="34"/>
      <c r="F23" s="35"/>
      <c r="G23" s="35"/>
      <c r="H23" s="29"/>
    </row>
    <row r="24" spans="1:8" ht="12.75" customHeight="1" x14ac:dyDescent="0.2">
      <c r="A24" s="30" t="s">
        <v>288</v>
      </c>
      <c r="B24" s="37" t="s">
        <v>289</v>
      </c>
      <c r="C24" s="32"/>
      <c r="D24" s="36"/>
      <c r="E24" s="34"/>
      <c r="F24" s="35"/>
      <c r="G24" s="35"/>
      <c r="H24" s="29"/>
    </row>
    <row r="25" spans="1:8" ht="12.75" customHeight="1" x14ac:dyDescent="0.2">
      <c r="A25" s="30" t="s">
        <v>290</v>
      </c>
      <c r="B25" s="35"/>
      <c r="C25" s="32"/>
      <c r="D25" s="36"/>
      <c r="E25" s="34"/>
      <c r="F25" s="35"/>
      <c r="G25" s="35"/>
      <c r="H25" s="29"/>
    </row>
    <row r="26" spans="1:8" ht="12.75" customHeight="1" x14ac:dyDescent="0.2">
      <c r="A26" s="30" t="s">
        <v>291</v>
      </c>
      <c r="B26" s="35"/>
      <c r="C26" s="32"/>
      <c r="D26" s="36"/>
      <c r="E26" s="34"/>
      <c r="F26" s="35"/>
      <c r="G26" s="35"/>
      <c r="H26" s="29"/>
    </row>
    <row r="27" spans="1:8" ht="12.75" customHeight="1" x14ac:dyDescent="0.2">
      <c r="A27" s="30" t="s">
        <v>292</v>
      </c>
      <c r="B27" s="35"/>
      <c r="C27" s="32"/>
      <c r="D27" s="36"/>
      <c r="E27" s="34"/>
      <c r="F27" s="35"/>
      <c r="G27" s="35"/>
      <c r="H27" s="29"/>
    </row>
    <row r="28" spans="1:8" ht="12.75" customHeight="1" x14ac:dyDescent="0.2">
      <c r="A28" s="30" t="s">
        <v>50</v>
      </c>
      <c r="B28" s="31" t="s">
        <v>293</v>
      </c>
      <c r="C28" s="32"/>
      <c r="D28" s="36"/>
      <c r="E28" s="34"/>
      <c r="F28" s="35"/>
      <c r="G28" s="35"/>
      <c r="H28" s="29"/>
    </row>
    <row r="29" spans="1:8" ht="12.75" customHeight="1" x14ac:dyDescent="0.2">
      <c r="A29" s="30" t="s">
        <v>294</v>
      </c>
      <c r="B29" s="30" t="s">
        <v>295</v>
      </c>
      <c r="C29" s="32">
        <v>150000</v>
      </c>
      <c r="D29" s="36">
        <v>6</v>
      </c>
      <c r="E29" s="30" t="s">
        <v>257</v>
      </c>
      <c r="F29" s="30" t="s">
        <v>296</v>
      </c>
      <c r="G29" s="30" t="s">
        <v>297</v>
      </c>
      <c r="H29" s="29"/>
    </row>
    <row r="30" spans="1:8" ht="12.75" customHeight="1" x14ac:dyDescent="0.2">
      <c r="A30" s="30" t="s">
        <v>298</v>
      </c>
      <c r="B30" s="28" t="s">
        <v>336</v>
      </c>
      <c r="C30" s="32"/>
      <c r="D30" s="36"/>
      <c r="E30" s="34"/>
      <c r="F30" s="35"/>
      <c r="G30" s="35"/>
      <c r="H30" s="29"/>
    </row>
    <row r="31" spans="1:8" ht="12.75" customHeight="1" x14ac:dyDescent="0.2">
      <c r="A31" s="30" t="s">
        <v>299</v>
      </c>
      <c r="B31" s="30" t="s">
        <v>300</v>
      </c>
      <c r="C31" s="32"/>
      <c r="D31" s="36"/>
      <c r="E31" s="34"/>
      <c r="F31" s="35"/>
      <c r="G31" s="35"/>
      <c r="H31" s="29"/>
    </row>
    <row r="32" spans="1:8" ht="12.75" customHeight="1" x14ac:dyDescent="0.2">
      <c r="A32" s="30" t="s">
        <v>56</v>
      </c>
      <c r="B32" s="30" t="s">
        <v>301</v>
      </c>
      <c r="C32" s="32"/>
      <c r="D32" s="36"/>
      <c r="E32" s="34"/>
      <c r="F32" s="35"/>
      <c r="G32" s="35"/>
      <c r="H32" s="29"/>
    </row>
    <row r="33" spans="1:8" ht="12.75" customHeight="1" x14ac:dyDescent="0.2">
      <c r="A33" s="30" t="s">
        <v>302</v>
      </c>
      <c r="B33" s="30" t="s">
        <v>303</v>
      </c>
      <c r="C33" s="32"/>
      <c r="D33" s="36"/>
      <c r="E33" s="34"/>
      <c r="F33" s="35"/>
      <c r="G33" s="35"/>
      <c r="H33" s="29"/>
    </row>
    <row r="34" spans="1:8" ht="12.75" customHeight="1" x14ac:dyDescent="0.2">
      <c r="A34" s="30" t="s">
        <v>304</v>
      </c>
      <c r="B34" s="30" t="s">
        <v>260</v>
      </c>
      <c r="C34" s="32"/>
      <c r="D34" s="36"/>
      <c r="E34" s="34"/>
      <c r="F34" s="35"/>
      <c r="G34" s="35"/>
      <c r="H34" s="29"/>
    </row>
    <row r="35" spans="1:8" ht="12.75" customHeight="1" x14ac:dyDescent="0.2">
      <c r="A35" s="30" t="s">
        <v>59</v>
      </c>
      <c r="B35" s="28" t="s">
        <v>305</v>
      </c>
      <c r="C35" s="32">
        <v>750000</v>
      </c>
      <c r="D35" s="36">
        <v>31.7</v>
      </c>
      <c r="E35" s="30" t="s">
        <v>306</v>
      </c>
      <c r="F35" s="35"/>
      <c r="G35" s="35"/>
      <c r="H35" s="29"/>
    </row>
    <row r="36" spans="1:8" ht="15.75" customHeight="1" x14ac:dyDescent="0.2">
      <c r="A36" s="30" t="s">
        <v>62</v>
      </c>
      <c r="B36" s="31" t="s">
        <v>10</v>
      </c>
      <c r="C36" s="32">
        <f>C8+C17+C29+C35+C10+C18+C20+C19</f>
        <v>2401882</v>
      </c>
      <c r="D36" s="36"/>
      <c r="E36" s="34"/>
      <c r="F36" s="35"/>
      <c r="G36" s="35"/>
      <c r="H36" s="29"/>
    </row>
    <row r="37" spans="1:8" ht="12.75" customHeight="1" x14ac:dyDescent="0.2">
      <c r="A37" s="30" t="s">
        <v>307</v>
      </c>
      <c r="B37" s="30" t="s">
        <v>308</v>
      </c>
      <c r="C37" s="32">
        <f>C10+C8+C35</f>
        <v>1300000</v>
      </c>
      <c r="D37" s="36"/>
      <c r="E37" s="34"/>
      <c r="F37" s="35"/>
      <c r="G37" s="35"/>
      <c r="H37" s="29"/>
    </row>
    <row r="38" spans="1:8" ht="15.75" customHeight="1" x14ac:dyDescent="0.2">
      <c r="A38" s="30" t="s">
        <v>309</v>
      </c>
      <c r="B38" s="30" t="s">
        <v>310</v>
      </c>
      <c r="C38" s="38">
        <f>SUM(C37/C36)</f>
        <v>0.54124224254147368</v>
      </c>
      <c r="D38" s="36">
        <f>SUM(D17:D19,D10,D8)+D29+D35</f>
        <v>100</v>
      </c>
      <c r="E38" s="34"/>
      <c r="F38" s="35"/>
      <c r="G38" s="35"/>
      <c r="H38" s="29"/>
    </row>
    <row r="39" spans="1:8" ht="13.7" customHeight="1" x14ac:dyDescent="0.2">
      <c r="A39" s="39"/>
      <c r="B39" s="40"/>
      <c r="C39" s="40"/>
      <c r="D39" s="41"/>
      <c r="E39" s="40"/>
      <c r="F39" s="40"/>
      <c r="G39" s="42"/>
      <c r="H39" s="5"/>
    </row>
    <row r="40" spans="1:8" ht="17.25" customHeight="1" x14ac:dyDescent="0.2">
      <c r="A40" s="65" t="s">
        <v>311</v>
      </c>
      <c r="B40" s="66"/>
      <c r="C40" s="66"/>
      <c r="D40" s="66"/>
      <c r="E40" s="66"/>
      <c r="F40" s="66"/>
      <c r="G40" s="43"/>
      <c r="H40" s="5"/>
    </row>
    <row r="41" spans="1:8" ht="14.25" customHeight="1" x14ac:dyDescent="0.2">
      <c r="A41" s="30" t="s">
        <v>312</v>
      </c>
      <c r="B41" s="30" t="s">
        <v>313</v>
      </c>
      <c r="C41" s="60" t="s">
        <v>314</v>
      </c>
      <c r="D41" s="61"/>
      <c r="E41" s="61"/>
      <c r="F41" s="61"/>
      <c r="G41" s="43"/>
      <c r="H41" s="5"/>
    </row>
    <row r="42" spans="1:8" ht="14.25" customHeight="1" x14ac:dyDescent="0.2">
      <c r="A42" s="30" t="s">
        <v>315</v>
      </c>
      <c r="B42" s="30" t="s">
        <v>316</v>
      </c>
      <c r="C42" s="60" t="s">
        <v>317</v>
      </c>
      <c r="D42" s="61"/>
      <c r="E42" s="61"/>
      <c r="F42" s="61"/>
      <c r="G42" s="43"/>
      <c r="H42" s="5"/>
    </row>
    <row r="43" spans="1:8" ht="14.25" customHeight="1" x14ac:dyDescent="0.2">
      <c r="A43" s="30" t="s">
        <v>318</v>
      </c>
      <c r="B43" s="30" t="s">
        <v>319</v>
      </c>
      <c r="C43" s="60" t="s">
        <v>320</v>
      </c>
      <c r="D43" s="61"/>
      <c r="E43" s="61"/>
      <c r="F43" s="61"/>
      <c r="G43" s="43"/>
      <c r="H43" s="5"/>
    </row>
    <row r="44" spans="1:8" ht="14.25" customHeight="1" x14ac:dyDescent="0.2">
      <c r="A44" s="30" t="s">
        <v>321</v>
      </c>
      <c r="B44" s="30" t="s">
        <v>322</v>
      </c>
      <c r="C44" s="60" t="s">
        <v>332</v>
      </c>
      <c r="D44" s="61"/>
      <c r="E44" s="61"/>
      <c r="F44" s="61"/>
      <c r="G44" s="43"/>
      <c r="H44" s="5"/>
    </row>
    <row r="45" spans="1:8" ht="14.25" customHeight="1" x14ac:dyDescent="0.2">
      <c r="A45" s="30" t="s">
        <v>323</v>
      </c>
      <c r="B45" s="30" t="s">
        <v>324</v>
      </c>
      <c r="C45" s="60" t="s">
        <v>325</v>
      </c>
      <c r="D45" s="61"/>
      <c r="E45" s="61"/>
      <c r="F45" s="61"/>
      <c r="G45" s="43"/>
      <c r="H45" s="5"/>
    </row>
    <row r="46" spans="1:8" ht="14.25" customHeight="1" x14ac:dyDescent="0.2">
      <c r="A46" s="30" t="s">
        <v>326</v>
      </c>
      <c r="B46" s="30" t="s">
        <v>327</v>
      </c>
      <c r="C46" s="60" t="s">
        <v>328</v>
      </c>
      <c r="D46" s="61"/>
      <c r="E46" s="61"/>
      <c r="F46" s="61"/>
      <c r="G46" s="43"/>
      <c r="H46" s="5"/>
    </row>
    <row r="47" spans="1:8" ht="24.6" customHeight="1" x14ac:dyDescent="0.2">
      <c r="A47" s="30" t="s">
        <v>329</v>
      </c>
      <c r="B47" s="28" t="s">
        <v>333</v>
      </c>
      <c r="C47" s="60" t="s">
        <v>334</v>
      </c>
      <c r="D47" s="61"/>
      <c r="E47" s="61"/>
      <c r="F47" s="61"/>
      <c r="G47" s="43"/>
      <c r="H47" s="5"/>
    </row>
    <row r="48" spans="1:8" ht="14.25" customHeight="1" x14ac:dyDescent="0.2">
      <c r="A48" s="30" t="s">
        <v>330</v>
      </c>
      <c r="B48" s="30" t="s">
        <v>331</v>
      </c>
      <c r="C48" s="60" t="s">
        <v>335</v>
      </c>
      <c r="D48" s="61"/>
      <c r="E48" s="61"/>
      <c r="F48" s="61"/>
      <c r="G48" s="43"/>
      <c r="H48" s="5"/>
    </row>
    <row r="49" spans="1:8" ht="13.7" customHeight="1" x14ac:dyDescent="0.2">
      <c r="A49" s="39"/>
      <c r="B49" s="40"/>
      <c r="C49" s="40"/>
      <c r="D49" s="41"/>
      <c r="E49" s="42"/>
      <c r="F49" s="42"/>
      <c r="G49" s="4"/>
      <c r="H49" s="5"/>
    </row>
  </sheetData>
  <mergeCells count="13">
    <mergeCell ref="C48:F48"/>
    <mergeCell ref="C41:F41"/>
    <mergeCell ref="A3:G3"/>
    <mergeCell ref="A2:F2"/>
    <mergeCell ref="C42:F42"/>
    <mergeCell ref="A1:F1"/>
    <mergeCell ref="C47:F47"/>
    <mergeCell ref="C46:F46"/>
    <mergeCell ref="C45:F45"/>
    <mergeCell ref="C44:F44"/>
    <mergeCell ref="C43:F43"/>
    <mergeCell ref="A4:B4"/>
    <mergeCell ref="A40:F40"/>
  </mergeCells>
  <pageMargins left="0.7" right="0.7" top="0.78740200000000005" bottom="0.7874020000000000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rozpocet</vt:lpstr>
      <vt:lpstr>financni plan-harmonogram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Szommolanyi</dc:creator>
  <cp:lastModifiedBy>PC1</cp:lastModifiedBy>
  <dcterms:created xsi:type="dcterms:W3CDTF">2019-02-10T14:32:25Z</dcterms:created>
  <dcterms:modified xsi:type="dcterms:W3CDTF">2022-03-14T10:36:31Z</dcterms:modified>
</cp:coreProperties>
</file>