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mbeddings/oleObject1.bin" ContentType="application/vnd.openxmlformats-officedocument.oleObject"/>
  <Override PartName="/xl/drawings/drawing6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22F61A4B-444F-47D7-8949-8B44C8F5F150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Mediánový test" sheetId="2" r:id="rId1"/>
    <sheet name="Test dobré shody" sheetId="3" r:id="rId2"/>
    <sheet name="Test nezávislosti" sheetId="6" r:id="rId3"/>
    <sheet name="Test nezávislot 4polní tabulka" sheetId="7" r:id="rId4"/>
    <sheet name="normální" sheetId="4" r:id="rId5"/>
    <sheet name="Chi kvadrát" sheetId="5" r:id="rId6"/>
    <sheet name="vzorce" sheetId="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" i="7" l="1"/>
  <c r="C19" i="3"/>
  <c r="C19" i="7"/>
  <c r="C15" i="7"/>
  <c r="C17" i="7"/>
  <c r="C28" i="6"/>
  <c r="C26" i="6"/>
  <c r="E20" i="6"/>
  <c r="C23" i="6" s="1"/>
  <c r="D20" i="6"/>
  <c r="C20" i="6"/>
  <c r="E18" i="6"/>
  <c r="E19" i="6"/>
  <c r="E17" i="6"/>
  <c r="C17" i="3"/>
  <c r="C15" i="3"/>
  <c r="C20" i="2"/>
  <c r="C22" i="2" s="1"/>
  <c r="C18" i="2"/>
</calcChain>
</file>

<file path=xl/sharedStrings.xml><?xml version="1.0" encoding="utf-8"?>
<sst xmlns="http://schemas.openxmlformats.org/spreadsheetml/2006/main" count="117" uniqueCount="74">
  <si>
    <t>Mediánový test</t>
  </si>
  <si>
    <t>testové kritérium</t>
  </si>
  <si>
    <t>Na hladině významnosti 5 % testujte hypotézu, že mediánová délka chodidla žákyň 7. třídy je 25,25 cm.</t>
  </si>
  <si>
    <t>V následující tabulce jsou uvedeny délky chodidla náhodně vybraných žákyň 7. třídy:</t>
  </si>
  <si>
    <t>Na hladině významnosti 0,05 zjitěte, zda dodavatel dodržel smlouvu.</t>
  </si>
  <si>
    <t xml:space="preserve">Při kontrole dodávky jsme náhodně vybrali 100 výrobků a zjistili, že 75 kusů je 1. jakosti, 10 kusů je 2. jakosti </t>
  </si>
  <si>
    <t>a 15 kusů je jakosti třetí.</t>
  </si>
  <si>
    <t>Test dobré shody</t>
  </si>
  <si>
    <t xml:space="preserve">u = </t>
  </si>
  <si>
    <t>1.</t>
  </si>
  <si>
    <t>2.</t>
  </si>
  <si>
    <t>3.</t>
  </si>
  <si>
    <t>4.</t>
  </si>
  <si>
    <t>POSTUP TESTOVÁNÍ</t>
  </si>
  <si>
    <t>2) určit testové kritérium</t>
  </si>
  <si>
    <t>3) určit obor přijetí</t>
  </si>
  <si>
    <t>4) učinit závěr</t>
  </si>
  <si>
    <t>závěr:</t>
  </si>
  <si>
    <t>skutečnost</t>
  </si>
  <si>
    <t>předpoklad</t>
  </si>
  <si>
    <t>z=</t>
  </si>
  <si>
    <r>
      <t xml:space="preserve"> </t>
    </r>
    <r>
      <rPr>
        <i/>
        <sz val="10"/>
        <color theme="1"/>
        <rFont val="Times New Roman"/>
        <family val="1"/>
        <charset val="238"/>
      </rPr>
      <t>df</t>
    </r>
    <r>
      <rPr>
        <sz val="10"/>
        <color theme="1"/>
        <rFont val="Times New Roman"/>
        <family val="1"/>
        <charset val="238"/>
      </rPr>
      <t xml:space="preserve">  \  </t>
    </r>
    <r>
      <rPr>
        <i/>
        <sz val="10"/>
        <color theme="1"/>
        <rFont val="Symbol"/>
        <family val="1"/>
        <charset val="2"/>
      </rPr>
      <t>a</t>
    </r>
  </si>
  <si>
    <t xml:space="preserve">G = </t>
  </si>
  <si>
    <t>I.</t>
  </si>
  <si>
    <t>II.</t>
  </si>
  <si>
    <t>III.</t>
  </si>
  <si>
    <t>Σ</t>
  </si>
  <si>
    <t>Dodavatel slíbil, že dodávka bude obsahovat 80 % výrobků 1. jakosti, 15 % druhé jakosti a 5 % jakosti třetí.</t>
  </si>
  <si>
    <t>Test nezávislosti</t>
  </si>
  <si>
    <t>názor/pohlaví</t>
  </si>
  <si>
    <t>M</t>
  </si>
  <si>
    <t>Ž</t>
  </si>
  <si>
    <t>souhlas</t>
  </si>
  <si>
    <t>neutralita</t>
  </si>
  <si>
    <t>nesouhlas</t>
  </si>
  <si>
    <t xml:space="preserve">Souvisí názor na měkké drogy s pohlavím občanů u vybraného vzorku osob? </t>
  </si>
  <si>
    <t>Četnosti výskytů jsou v tabulce. Uvažujte hladinu významnosti 0,05.</t>
  </si>
  <si>
    <t>df = J - 1 =</t>
  </si>
  <si>
    <t>df = (r-1)(s-1)=</t>
  </si>
  <si>
    <t xml:space="preserve">G= </t>
  </si>
  <si>
    <r>
      <t>H</t>
    </r>
    <r>
      <rPr>
        <vertAlign val="subscript"/>
        <sz val="11"/>
        <color theme="1"/>
        <rFont val="Calibri"/>
        <family val="2"/>
        <charset val="238"/>
        <scheme val="minor"/>
      </rPr>
      <t>0</t>
    </r>
    <r>
      <rPr>
        <sz val="11"/>
        <color theme="1"/>
        <rFont val="Calibri"/>
        <family val="2"/>
        <charset val="238"/>
        <scheme val="minor"/>
      </rPr>
      <t>:</t>
    </r>
  </si>
  <si>
    <r>
      <t>H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:</t>
    </r>
  </si>
  <si>
    <r>
      <t>u</t>
    </r>
    <r>
      <rPr>
        <vertAlign val="subscript"/>
        <sz val="11"/>
        <color theme="1"/>
        <rFont val="Calibri"/>
        <family val="2"/>
        <charset val="238"/>
        <scheme val="minor"/>
      </rPr>
      <t>1-</t>
    </r>
    <r>
      <rPr>
        <vertAlign val="subscript"/>
        <sz val="11"/>
        <color theme="1"/>
        <rFont val="Calibri"/>
        <family val="2"/>
        <charset val="238"/>
      </rPr>
      <t>α/2</t>
    </r>
    <r>
      <rPr>
        <sz val="11"/>
        <color theme="1"/>
        <rFont val="Calibri"/>
        <family val="2"/>
        <charset val="238"/>
        <scheme val="minor"/>
      </rPr>
      <t>=</t>
    </r>
  </si>
  <si>
    <r>
      <t>1) stanovit H</t>
    </r>
    <r>
      <rPr>
        <b/>
        <vertAlign val="subscript"/>
        <sz val="11"/>
        <color theme="1"/>
        <rFont val="Calibri"/>
        <family val="2"/>
        <charset val="238"/>
        <scheme val="minor"/>
      </rPr>
      <t>0</t>
    </r>
    <r>
      <rPr>
        <b/>
        <sz val="11"/>
        <color theme="1"/>
        <rFont val="Calibri"/>
        <family val="2"/>
        <charset val="238"/>
        <scheme val="minor"/>
      </rPr>
      <t>, H</t>
    </r>
    <r>
      <rPr>
        <b/>
        <vertAlign val="subscript"/>
        <sz val="11"/>
        <color theme="1"/>
        <rFont val="Calibri"/>
        <family val="2"/>
        <charset val="238"/>
        <scheme val="minor"/>
      </rPr>
      <t>1</t>
    </r>
  </si>
  <si>
    <t xml:space="preserve">Lékařská studie obsahuje výsledky pozorování výskytu bronchitidy </t>
  </si>
  <si>
    <t>u skupiny kuřáků a nekuřáků. Výsledky uvádí tabulka:</t>
  </si>
  <si>
    <t>kuřák</t>
  </si>
  <si>
    <t>nekuřák</t>
  </si>
  <si>
    <t>bronchitida</t>
  </si>
  <si>
    <t>bez bronchitidy</t>
  </si>
  <si>
    <t>kouření a výskytu bronchitidy?</t>
  </si>
  <si>
    <t xml:space="preserve">Je možno na hladině významnosti 5% usoudit na vzájemnou závislost </t>
  </si>
  <si>
    <t>G =</t>
  </si>
  <si>
    <t>Med (X) = 25,25</t>
  </si>
  <si>
    <r>
      <t xml:space="preserve">Med (X) </t>
    </r>
    <r>
      <rPr>
        <sz val="11"/>
        <color theme="1"/>
        <rFont val="Calibri"/>
        <family val="2"/>
        <charset val="238"/>
      </rPr>
      <t>≠</t>
    </r>
    <r>
      <rPr>
        <sz val="11"/>
        <color theme="1"/>
        <rFont val="Calibri"/>
        <family val="2"/>
        <charset val="238"/>
        <scheme val="minor"/>
      </rPr>
      <t xml:space="preserve"> 25,25</t>
    </r>
  </si>
  <si>
    <t>1-α/2</t>
  </si>
  <si>
    <t>nulovou hypotézu nezamítáme</t>
  </si>
  <si>
    <t>dodavatel dodržel smlouvu</t>
  </si>
  <si>
    <t>dodavatel nedodržel smlouvu</t>
  </si>
  <si>
    <t>nulovou hypotézu zamítáme</t>
  </si>
  <si>
    <t>názor nezávisí na pohlaví</t>
  </si>
  <si>
    <t>názor závisí na pohlaví</t>
  </si>
  <si>
    <t>v tabulce doplníme součty</t>
  </si>
  <si>
    <t>r … počet řádků, s … počet sloupců</t>
  </si>
  <si>
    <t>funkce CHISQ.INV.RT(hladina významnosti;stupně volnosti)</t>
  </si>
  <si>
    <t>A</t>
  </si>
  <si>
    <t>B</t>
  </si>
  <si>
    <t>D</t>
  </si>
  <si>
    <t>C</t>
  </si>
  <si>
    <t>Kouření a výskyt bronchitidy na sobě nezávisí</t>
  </si>
  <si>
    <t>Kouření a výskyt bronchitidy na sobě závisí</t>
  </si>
  <si>
    <t>n = A + B + C + D</t>
  </si>
  <si>
    <t>n =</t>
  </si>
  <si>
    <t>m … počet hodnot menších než medián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</si>
</sst>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10"/>
      <color theme="1"/>
      <name val="Symbol"/>
      <family val="1"/>
      <charset val="2"/>
    </font>
    <font>
      <sz val="10"/>
      <color rgb="FFFFFFFF"/>
      <name val="Times New Roman"/>
      <family val="1"/>
      <charset val="238"/>
    </font>
    <font>
      <b/>
      <sz val="11"/>
      <color rgb="FF002060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</font>
    <font>
      <b/>
      <vertAlign val="sub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gray125">
        <bgColor indexed="9"/>
      </patternFill>
    </fill>
    <fill>
      <patternFill patternType="lightGray">
        <bgColor indexed="22"/>
      </patternFill>
    </fill>
    <fill>
      <patternFill patternType="lightGray">
        <bgColor rgb="FFCCCCCC"/>
      </patternFill>
    </fill>
    <fill>
      <patternFill patternType="solid">
        <fgColor rgb="FF000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1" fillId="2" borderId="5" xfId="0" applyFont="1" applyFill="1" applyBorder="1"/>
    <xf numFmtId="0" fontId="0" fillId="2" borderId="0" xfId="0" applyFill="1" applyBorder="1"/>
    <xf numFmtId="0" fontId="0" fillId="2" borderId="6" xfId="0" applyFill="1" applyBorder="1"/>
    <xf numFmtId="0" fontId="1" fillId="2" borderId="7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right" vertical="top" wrapText="1"/>
    </xf>
    <xf numFmtId="0" fontId="3" fillId="3" borderId="19" xfId="0" applyFont="1" applyFill="1" applyBorder="1" applyAlignment="1">
      <alignment horizontal="right" vertical="top" wrapText="1"/>
    </xf>
    <xf numFmtId="0" fontId="3" fillId="0" borderId="20" xfId="0" applyFont="1" applyBorder="1" applyAlignment="1">
      <alignment horizontal="right" vertical="top" wrapText="1"/>
    </xf>
    <xf numFmtId="0" fontId="3" fillId="3" borderId="21" xfId="0" applyFont="1" applyFill="1" applyBorder="1" applyAlignment="1">
      <alignment horizontal="right" vertical="top" wrapText="1"/>
    </xf>
    <xf numFmtId="0" fontId="3" fillId="3" borderId="22" xfId="0" applyFont="1" applyFill="1" applyBorder="1" applyAlignment="1">
      <alignment horizontal="right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right" vertical="top" wrapText="1"/>
    </xf>
    <xf numFmtId="0" fontId="3" fillId="3" borderId="24" xfId="0" applyFont="1" applyFill="1" applyBorder="1" applyAlignment="1">
      <alignment horizontal="center" vertical="top" wrapText="1"/>
    </xf>
    <xf numFmtId="0" fontId="3" fillId="4" borderId="22" xfId="0" applyFont="1" applyFill="1" applyBorder="1" applyAlignment="1">
      <alignment horizontal="right" vertical="top" wrapText="1"/>
    </xf>
    <xf numFmtId="0" fontId="4" fillId="0" borderId="25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right" vertical="top" wrapText="1"/>
    </xf>
    <xf numFmtId="0" fontId="4" fillId="5" borderId="26" xfId="0" applyFont="1" applyFill="1" applyBorder="1" applyAlignment="1">
      <alignment horizontal="right" vertical="top" wrapText="1"/>
    </xf>
    <xf numFmtId="0" fontId="4" fillId="0" borderId="27" xfId="0" applyFont="1" applyBorder="1" applyAlignment="1">
      <alignment horizontal="righ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right" vertical="top" wrapText="1"/>
    </xf>
    <xf numFmtId="0" fontId="4" fillId="5" borderId="19" xfId="0" applyFont="1" applyFill="1" applyBorder="1" applyAlignment="1">
      <alignment horizontal="right" vertical="top" wrapText="1"/>
    </xf>
    <xf numFmtId="0" fontId="4" fillId="0" borderId="20" xfId="0" applyFont="1" applyBorder="1" applyAlignment="1">
      <alignment horizontal="right" vertical="top" wrapText="1"/>
    </xf>
    <xf numFmtId="0" fontId="4" fillId="0" borderId="23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right" vertical="top" wrapText="1"/>
    </xf>
    <xf numFmtId="0" fontId="4" fillId="5" borderId="21" xfId="0" applyFont="1" applyFill="1" applyBorder="1" applyAlignment="1">
      <alignment horizontal="right" vertical="top" wrapText="1"/>
    </xf>
    <xf numFmtId="0" fontId="4" fillId="5" borderId="24" xfId="0" applyFont="1" applyFill="1" applyBorder="1" applyAlignment="1">
      <alignment horizontal="left" vertical="top" wrapText="1"/>
    </xf>
    <xf numFmtId="0" fontId="4" fillId="5" borderId="22" xfId="0" applyFont="1" applyFill="1" applyBorder="1" applyAlignment="1">
      <alignment horizontal="right" vertical="top" wrapText="1"/>
    </xf>
    <xf numFmtId="0" fontId="7" fillId="6" borderId="22" xfId="0" applyFont="1" applyFill="1" applyBorder="1" applyAlignment="1">
      <alignment horizontal="right" vertical="top" wrapText="1"/>
    </xf>
    <xf numFmtId="0" fontId="4" fillId="0" borderId="28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right" vertical="top" wrapText="1"/>
    </xf>
    <xf numFmtId="0" fontId="4" fillId="0" borderId="30" xfId="0" applyFont="1" applyBorder="1" applyAlignment="1">
      <alignment horizontal="right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8" fillId="0" borderId="0" xfId="0" applyFont="1"/>
    <xf numFmtId="0" fontId="0" fillId="0" borderId="31" xfId="0" applyFill="1" applyBorder="1"/>
    <xf numFmtId="0" fontId="0" fillId="0" borderId="32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34" xfId="0" applyFill="1" applyBorder="1"/>
    <xf numFmtId="0" fontId="0" fillId="0" borderId="9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6" xfId="0" applyFill="1" applyBorder="1"/>
    <xf numFmtId="0" fontId="0" fillId="0" borderId="37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39" xfId="0" applyFill="1" applyBorder="1"/>
    <xf numFmtId="0" fontId="0" fillId="0" borderId="40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12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3" borderId="12" xfId="0" applyFont="1" applyFill="1" applyBorder="1" applyAlignment="1">
      <alignment vertical="top" wrapText="1"/>
    </xf>
    <xf numFmtId="0" fontId="2" fillId="3" borderId="16" xfId="0" applyFont="1" applyFill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13" fillId="0" borderId="0" xfId="0" applyFont="1"/>
    <xf numFmtId="0" fontId="13" fillId="0" borderId="2" xfId="0" applyFont="1" applyBorder="1"/>
    <xf numFmtId="0" fontId="13" fillId="0" borderId="3" xfId="0" applyFont="1" applyBorder="1"/>
    <xf numFmtId="0" fontId="13" fillId="0" borderId="4" xfId="0" applyFont="1" applyBorder="1"/>
    <xf numFmtId="0" fontId="13" fillId="0" borderId="5" xfId="0" applyFont="1" applyBorder="1"/>
    <xf numFmtId="0" fontId="13" fillId="0" borderId="0" xfId="0" applyFont="1" applyBorder="1"/>
    <xf numFmtId="0" fontId="13" fillId="0" borderId="6" xfId="0" applyFont="1" applyBorder="1"/>
    <xf numFmtId="0" fontId="13" fillId="0" borderId="7" xfId="0" applyFont="1" applyBorder="1"/>
    <xf numFmtId="0" fontId="13" fillId="0" borderId="8" xfId="0" applyFont="1" applyBorder="1"/>
    <xf numFmtId="0" fontId="13" fillId="0" borderId="9" xfId="0" applyFont="1" applyBorder="1"/>
    <xf numFmtId="0" fontId="13" fillId="0" borderId="31" xfId="0" applyFont="1" applyFill="1" applyBorder="1"/>
    <xf numFmtId="0" fontId="13" fillId="0" borderId="32" xfId="0" applyFont="1" applyFill="1" applyBorder="1" applyAlignment="1">
      <alignment horizontal="center"/>
    </xf>
    <xf numFmtId="0" fontId="13" fillId="0" borderId="33" xfId="0" applyFont="1" applyFill="1" applyBorder="1" applyAlignment="1">
      <alignment horizontal="center"/>
    </xf>
    <xf numFmtId="0" fontId="13" fillId="0" borderId="34" xfId="0" applyFont="1" applyFill="1" applyBorder="1"/>
    <xf numFmtId="0" fontId="13" fillId="0" borderId="9" xfId="0" applyFont="1" applyFill="1" applyBorder="1" applyAlignment="1">
      <alignment horizontal="center"/>
    </xf>
    <xf numFmtId="0" fontId="13" fillId="0" borderId="35" xfId="0" applyFont="1" applyFill="1" applyBorder="1" applyAlignment="1">
      <alignment horizontal="center"/>
    </xf>
    <xf numFmtId="0" fontId="13" fillId="0" borderId="36" xfId="0" applyFont="1" applyFill="1" applyBorder="1"/>
    <xf numFmtId="0" fontId="13" fillId="0" borderId="37" xfId="0" applyFont="1" applyFill="1" applyBorder="1" applyAlignment="1">
      <alignment horizontal="center"/>
    </xf>
    <xf numFmtId="0" fontId="13" fillId="0" borderId="38" xfId="0" applyFont="1" applyFill="1" applyBorder="1" applyAlignment="1">
      <alignment horizontal="center"/>
    </xf>
    <xf numFmtId="0" fontId="13" fillId="0" borderId="39" xfId="0" applyFont="1" applyFill="1" applyBorder="1"/>
    <xf numFmtId="0" fontId="13" fillId="0" borderId="40" xfId="0" applyFont="1" applyFill="1" applyBorder="1" applyAlignment="1">
      <alignment horizontal="center"/>
    </xf>
    <xf numFmtId="0" fontId="13" fillId="0" borderId="41" xfId="0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0" fontId="13" fillId="0" borderId="1" xfId="0" applyFont="1" applyBorder="1"/>
    <xf numFmtId="0" fontId="14" fillId="0" borderId="1" xfId="0" applyFont="1" applyBorder="1" applyAlignment="1">
      <alignment horizontal="center"/>
    </xf>
    <xf numFmtId="0" fontId="15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wmf"/><Relationship Id="rId1" Type="http://schemas.openxmlformats.org/officeDocument/2006/relationships/image" Target="../media/image7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92927</xdr:colOff>
      <xdr:row>11</xdr:row>
      <xdr:rowOff>161073</xdr:rowOff>
    </xdr:from>
    <xdr:to>
      <xdr:col>2</xdr:col>
      <xdr:colOff>502502</xdr:colOff>
      <xdr:row>14</xdr:row>
      <xdr:rowOff>79995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7C6A3AB-1887-4DC8-8EF2-A2C6436F9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00049" y="2230244"/>
          <a:ext cx="1016697" cy="476483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2</xdr:row>
      <xdr:rowOff>171450</xdr:rowOff>
    </xdr:from>
    <xdr:to>
      <xdr:col>9</xdr:col>
      <xdr:colOff>152400</xdr:colOff>
      <xdr:row>6</xdr:row>
      <xdr:rowOff>85725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514850" y="552450"/>
          <a:ext cx="1123950" cy="676275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1</xdr:col>
      <xdr:colOff>57150</xdr:colOff>
      <xdr:row>18</xdr:row>
      <xdr:rowOff>0</xdr:rowOff>
    </xdr:from>
    <xdr:to>
      <xdr:col>1</xdr:col>
      <xdr:colOff>514350</xdr:colOff>
      <xdr:row>19</xdr:row>
      <xdr:rowOff>0</xdr:rowOff>
    </xdr:to>
    <xdr:pic>
      <xdr:nvPicPr>
        <xdr:cNvPr id="5124" name="Picture 4">
          <a:extLst>
            <a:ext uri="{FF2B5EF4-FFF2-40B4-BE49-F238E27FC236}">
              <a16:creationId xmlns:a16="http://schemas.microsoft.com/office/drawing/2014/main" id="{00000000-0008-0000-0100-000004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66750" y="3429000"/>
          <a:ext cx="457200" cy="1905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426720</xdr:colOff>
      <xdr:row>12</xdr:row>
      <xdr:rowOff>121920</xdr:rowOff>
    </xdr:from>
    <xdr:to>
      <xdr:col>5</xdr:col>
      <xdr:colOff>179070</xdr:colOff>
      <xdr:row>16</xdr:row>
      <xdr:rowOff>36195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9DA283-650F-4288-9B6A-4FF64F705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354580" y="2362200"/>
          <a:ext cx="1123950" cy="64579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76200</xdr:rowOff>
    </xdr:from>
    <xdr:to>
      <xdr:col>9</xdr:col>
      <xdr:colOff>142875</xdr:colOff>
      <xdr:row>7</xdr:row>
      <xdr:rowOff>19050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038600" y="657225"/>
          <a:ext cx="1933575" cy="723900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457200</xdr:colOff>
      <xdr:row>28</xdr:row>
      <xdr:rowOff>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09600" y="3457575"/>
          <a:ext cx="457200" cy="190500"/>
        </a:xfrm>
        <a:prstGeom prst="rect">
          <a:avLst/>
        </a:prstGeom>
        <a:noFill/>
      </xdr:spPr>
    </xdr:pic>
    <xdr:clientData/>
  </xdr:twoCellAnchor>
  <xdr:twoCellAnchor>
    <xdr:from>
      <xdr:col>4</xdr:col>
      <xdr:colOff>30480</xdr:colOff>
      <xdr:row>20</xdr:row>
      <xdr:rowOff>175260</xdr:rowOff>
    </xdr:from>
    <xdr:to>
      <xdr:col>7</xdr:col>
      <xdr:colOff>135255</xdr:colOff>
      <xdr:row>24</xdr:row>
      <xdr:rowOff>127635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2D4CBF06-F5FB-4065-A9D1-AC9F380E9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42260" y="3924300"/>
          <a:ext cx="1933575" cy="68389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13</xdr:row>
      <xdr:rowOff>91460</xdr:rowOff>
    </xdr:from>
    <xdr:ext cx="2247900" cy="38593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ovéPole 2">
              <a:extLst>
                <a:ext uri="{FF2B5EF4-FFF2-40B4-BE49-F238E27FC236}">
                  <a16:creationId xmlns:a16="http://schemas.microsoft.com/office/drawing/2014/main" id="{00000000-0008-0000-0300-000003000000}"/>
                </a:ext>
              </a:extLst>
            </xdr:cNvPr>
            <xdr:cNvSpPr txBox="1"/>
          </xdr:nvSpPr>
          <xdr:spPr>
            <a:xfrm>
              <a:off x="3213424" y="2532970"/>
              <a:ext cx="2247900" cy="385939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cs-CZ" sz="1100" b="0" i="1">
                        <a:latin typeface="Cambria Math" panose="02040503050406030204" pitchFamily="18" charset="0"/>
                      </a:rPr>
                      <m:t>𝐺</m:t>
                    </m:r>
                    <m:r>
                      <a:rPr lang="cs-CZ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cs-CZ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𝑛</m:t>
                        </m:r>
                        <m:sSup>
                          <m:sSupPr>
                            <m:ctrlPr>
                              <a:rPr lang="cs-CZ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cs-CZ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(</m:t>
                            </m:r>
                            <m:r>
                              <a:rPr lang="cs-CZ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𝐴𝐷</m:t>
                            </m:r>
                            <m:r>
                              <a:rPr lang="cs-CZ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r>
                              <a:rPr lang="cs-CZ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𝐵𝐶</m:t>
                            </m:r>
                            <m:r>
                              <a:rPr lang="cs-CZ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)</m:t>
                            </m:r>
                          </m:e>
                          <m:sup>
                            <m:r>
                              <a:rPr lang="cs-CZ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num>
                      <m:den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)(</m:t>
                        </m:r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𝐶</m:t>
                        </m:r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𝐷</m:t>
                        </m:r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)(</m:t>
                        </m:r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𝐶</m:t>
                        </m:r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)(</m:t>
                        </m:r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𝐷</m:t>
                        </m:r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)</m:t>
                        </m:r>
                      </m:den>
                    </m:f>
                  </m:oMath>
                </m:oMathPara>
              </a14:m>
              <a:endParaRPr lang="cs-CZ" sz="1100"/>
            </a:p>
          </xdr:txBody>
        </xdr:sp>
      </mc:Choice>
      <mc:Fallback>
        <xdr:sp macro="" textlink="">
          <xdr:nvSpPr>
            <xdr:cNvPr id="3" name="TextovéPole 2">
              <a:extLst>
                <a:ext uri="{FF2B5EF4-FFF2-40B4-BE49-F238E27FC236}">
                  <a16:creationId xmlns:a16="http://schemas.microsoft.com/office/drawing/2014/main" id="{00000000-0008-0000-0300-000003000000}"/>
                </a:ext>
              </a:extLst>
            </xdr:cNvPr>
            <xdr:cNvSpPr txBox="1"/>
          </xdr:nvSpPr>
          <xdr:spPr>
            <a:xfrm>
              <a:off x="3213424" y="2532970"/>
              <a:ext cx="2247900" cy="385939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cs-CZ" sz="1100" b="0" i="0">
                  <a:latin typeface="Cambria Math" panose="02040503050406030204" pitchFamily="18" charset="0"/>
                </a:rPr>
                <a:t>𝐺=(𝑛〖</a:t>
              </a:r>
              <a:r>
                <a:rPr lang="cs-CZ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(𝐴𝐷−𝐵𝐶)〗^</a:t>
              </a:r>
              <a:r>
                <a:rPr lang="cs-CZ" sz="1100" b="0" i="0">
                  <a:latin typeface="Cambria Math" panose="02040503050406030204" pitchFamily="18" charset="0"/>
                </a:rPr>
                <a:t>2)/((𝐴+𝐵)(𝐶+𝐷)(𝐴+𝐶)(𝐵+𝐷))</a:t>
              </a:r>
              <a:endParaRPr lang="cs-CZ" sz="1100"/>
            </a:p>
          </xdr:txBody>
        </xdr:sp>
      </mc:Fallback>
    </mc:AlternateContent>
    <xdr:clientData/>
  </xdr:oneCellAnchor>
  <xdr:twoCellAnchor>
    <xdr:from>
      <xdr:col>1</xdr:col>
      <xdr:colOff>0</xdr:colOff>
      <xdr:row>20</xdr:row>
      <xdr:rowOff>0</xdr:rowOff>
    </xdr:from>
    <xdr:to>
      <xdr:col>1</xdr:col>
      <xdr:colOff>457200</xdr:colOff>
      <xdr:row>21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09600" y="3505200"/>
          <a:ext cx="457200" cy="1905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257175</xdr:colOff>
      <xdr:row>0</xdr:row>
      <xdr:rowOff>142875</xdr:rowOff>
    </xdr:from>
    <xdr:to>
      <xdr:col>14</xdr:col>
      <xdr:colOff>581025</xdr:colOff>
      <xdr:row>8</xdr:row>
      <xdr:rowOff>28575</xdr:rowOff>
    </xdr:to>
    <xdr:pic>
      <xdr:nvPicPr>
        <xdr:cNvPr id="3075" name="Picture 3">
          <a:extLst>
            <a:ext uri="{FF2B5EF4-FFF2-40B4-BE49-F238E27FC236}">
              <a16:creationId xmlns:a16="http://schemas.microsoft.com/office/drawing/2014/main" id="{00000000-0008-0000-0400-00000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62775" y="142875"/>
          <a:ext cx="2152650" cy="149542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251460</xdr:colOff>
          <xdr:row>0</xdr:row>
          <xdr:rowOff>7620</xdr:rowOff>
        </xdr:from>
        <xdr:to>
          <xdr:col>0</xdr:col>
          <xdr:colOff>594360</xdr:colOff>
          <xdr:row>1</xdr:row>
          <xdr:rowOff>60960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426720</xdr:colOff>
          <xdr:row>0</xdr:row>
          <xdr:rowOff>99060</xdr:rowOff>
        </xdr:from>
        <xdr:to>
          <xdr:col>16</xdr:col>
          <xdr:colOff>335280</xdr:colOff>
          <xdr:row>8</xdr:row>
          <xdr:rowOff>137160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5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10</xdr:row>
          <xdr:rowOff>0</xdr:rowOff>
        </xdr:from>
        <xdr:to>
          <xdr:col>12</xdr:col>
          <xdr:colOff>495300</xdr:colOff>
          <xdr:row>11</xdr:row>
          <xdr:rowOff>38100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5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</xdr:row>
      <xdr:rowOff>76200</xdr:rowOff>
    </xdr:from>
    <xdr:to>
      <xdr:col>3</xdr:col>
      <xdr:colOff>495300</xdr:colOff>
      <xdr:row>3</xdr:row>
      <xdr:rowOff>180975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6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304925" y="266700"/>
          <a:ext cx="1019175" cy="485775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2</xdr:col>
      <xdr:colOff>66675</xdr:colOff>
      <xdr:row>6</xdr:row>
      <xdr:rowOff>142875</xdr:rowOff>
    </xdr:from>
    <xdr:to>
      <xdr:col>3</xdr:col>
      <xdr:colOff>581025</xdr:colOff>
      <xdr:row>10</xdr:row>
      <xdr:rowOff>57150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6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285875" y="1285875"/>
          <a:ext cx="1123950" cy="676275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2</xdr:col>
      <xdr:colOff>57150</xdr:colOff>
      <xdr:row>12</xdr:row>
      <xdr:rowOff>161925</xdr:rowOff>
    </xdr:from>
    <xdr:to>
      <xdr:col>5</xdr:col>
      <xdr:colOff>161925</xdr:colOff>
      <xdr:row>16</xdr:row>
      <xdr:rowOff>114300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6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276350" y="2447925"/>
          <a:ext cx="1933575" cy="71437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5.xml"/><Relationship Id="rId4" Type="http://schemas.openxmlformats.org/officeDocument/2006/relationships/image" Target="../media/image5.w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6.xml"/><Relationship Id="rId6" Type="http://schemas.openxmlformats.org/officeDocument/2006/relationships/image" Target="../media/image8.wmf"/><Relationship Id="rId5" Type="http://schemas.openxmlformats.org/officeDocument/2006/relationships/oleObject" Target="../embeddings/oleObject3.bin"/><Relationship Id="rId4" Type="http://schemas.openxmlformats.org/officeDocument/2006/relationships/image" Target="../media/image7.wmf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Normal="100" workbookViewId="0">
      <selection activeCell="G22" sqref="G22"/>
    </sheetView>
  </sheetViews>
  <sheetFormatPr defaultRowHeight="14.4" x14ac:dyDescent="0.3"/>
  <sheetData>
    <row r="1" spans="1:10" x14ac:dyDescent="0.3">
      <c r="A1" s="66" t="s">
        <v>3</v>
      </c>
      <c r="B1" s="66"/>
      <c r="C1" s="66"/>
      <c r="D1" s="66"/>
    </row>
    <row r="2" spans="1:10" x14ac:dyDescent="0.3">
      <c r="A2" s="66"/>
      <c r="B2" s="66"/>
      <c r="C2" s="66"/>
      <c r="D2" s="66"/>
    </row>
    <row r="3" spans="1:10" x14ac:dyDescent="0.3">
      <c r="A3" s="66"/>
      <c r="B3" s="67">
        <v>23.8</v>
      </c>
      <c r="C3" s="68">
        <v>24.9</v>
      </c>
      <c r="D3" s="69">
        <v>25.6</v>
      </c>
    </row>
    <row r="4" spans="1:10" x14ac:dyDescent="0.3">
      <c r="A4" s="66"/>
      <c r="B4" s="70">
        <v>24.4</v>
      </c>
      <c r="C4" s="71">
        <v>25.1</v>
      </c>
      <c r="D4" s="72">
        <v>25.8</v>
      </c>
    </row>
    <row r="5" spans="1:10" x14ac:dyDescent="0.3">
      <c r="A5" s="66"/>
      <c r="B5" s="70">
        <v>24.8</v>
      </c>
      <c r="C5" s="71">
        <v>25.2</v>
      </c>
      <c r="D5" s="72">
        <v>26.3</v>
      </c>
    </row>
    <row r="6" spans="1:10" x14ac:dyDescent="0.3">
      <c r="A6" s="66"/>
      <c r="B6" s="73">
        <v>24.9</v>
      </c>
      <c r="C6" s="74">
        <v>25.3</v>
      </c>
      <c r="D6" s="75">
        <v>26.7</v>
      </c>
    </row>
    <row r="7" spans="1:10" x14ac:dyDescent="0.3">
      <c r="A7" s="66"/>
      <c r="B7" s="66"/>
      <c r="C7" s="66"/>
      <c r="D7" s="66"/>
    </row>
    <row r="8" spans="1:10" x14ac:dyDescent="0.3">
      <c r="A8" s="66" t="s">
        <v>2</v>
      </c>
      <c r="B8" s="66"/>
      <c r="C8" s="66"/>
      <c r="D8" s="66"/>
    </row>
    <row r="10" spans="1:10" ht="15.6" x14ac:dyDescent="0.35">
      <c r="A10" s="1" t="s">
        <v>9</v>
      </c>
      <c r="B10" t="s">
        <v>40</v>
      </c>
      <c r="C10" t="s">
        <v>53</v>
      </c>
      <c r="H10" s="53" t="s">
        <v>13</v>
      </c>
      <c r="I10" s="54"/>
      <c r="J10" s="55"/>
    </row>
    <row r="11" spans="1:10" ht="15.6" x14ac:dyDescent="0.35">
      <c r="B11" t="s">
        <v>41</v>
      </c>
      <c r="C11" t="s">
        <v>54</v>
      </c>
      <c r="H11" s="2" t="s">
        <v>43</v>
      </c>
      <c r="I11" s="3"/>
      <c r="J11" s="4"/>
    </row>
    <row r="12" spans="1:10" x14ac:dyDescent="0.3">
      <c r="H12" s="2" t="s">
        <v>14</v>
      </c>
      <c r="I12" s="3"/>
      <c r="J12" s="4"/>
    </row>
    <row r="13" spans="1:10" x14ac:dyDescent="0.3">
      <c r="A13" s="1" t="s">
        <v>10</v>
      </c>
      <c r="H13" s="2" t="s">
        <v>15</v>
      </c>
      <c r="I13" s="3"/>
      <c r="J13" s="4"/>
    </row>
    <row r="14" spans="1:10" x14ac:dyDescent="0.3">
      <c r="H14" s="5" t="s">
        <v>16</v>
      </c>
      <c r="I14" s="6"/>
      <c r="J14" s="7"/>
    </row>
    <row r="16" spans="1:10" x14ac:dyDescent="0.3">
      <c r="B16" t="s">
        <v>73</v>
      </c>
    </row>
    <row r="18" spans="1:3" x14ac:dyDescent="0.3">
      <c r="B18" t="s">
        <v>8</v>
      </c>
      <c r="C18">
        <f>ABS(2*7-12)/SQRT(12)</f>
        <v>0.57735026918962584</v>
      </c>
    </row>
    <row r="20" spans="1:3" x14ac:dyDescent="0.3">
      <c r="A20" s="1" t="s">
        <v>11</v>
      </c>
      <c r="B20" t="s">
        <v>55</v>
      </c>
      <c r="C20">
        <f>1-0.05/2</f>
        <v>0.97499999999999998</v>
      </c>
    </row>
    <row r="22" spans="1:3" ht="15.6" x14ac:dyDescent="0.35">
      <c r="B22" t="s">
        <v>42</v>
      </c>
      <c r="C22">
        <f>_xlfn.NORM.S.INV(C20)</f>
        <v>1.9599639845400536</v>
      </c>
    </row>
    <row r="24" spans="1:3" x14ac:dyDescent="0.3">
      <c r="A24" s="1" t="s">
        <v>12</v>
      </c>
      <c r="B24" t="s">
        <v>17</v>
      </c>
      <c r="C24" t="s">
        <v>56</v>
      </c>
    </row>
  </sheetData>
  <sortState xmlns:xlrd2="http://schemas.microsoft.com/office/spreadsheetml/2017/richdata2" ref="B5:B16">
    <sortCondition ref="B5:B16"/>
  </sortState>
  <mergeCells count="1">
    <mergeCell ref="H10:J10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workbookViewId="0">
      <selection activeCell="C20" sqref="C20"/>
    </sheetView>
  </sheetViews>
  <sheetFormatPr defaultRowHeight="14.4" x14ac:dyDescent="0.3"/>
  <cols>
    <col min="3" max="3" width="10.33203125" customWidth="1"/>
    <col min="4" max="4" width="11.109375" customWidth="1"/>
  </cols>
  <sheetData>
    <row r="1" spans="1:10" x14ac:dyDescent="0.3">
      <c r="A1" s="66" t="s">
        <v>27</v>
      </c>
    </row>
    <row r="2" spans="1:10" x14ac:dyDescent="0.3">
      <c r="A2" s="66" t="s">
        <v>5</v>
      </c>
    </row>
    <row r="3" spans="1:10" x14ac:dyDescent="0.3">
      <c r="A3" s="66" t="s">
        <v>6</v>
      </c>
    </row>
    <row r="4" spans="1:10" x14ac:dyDescent="0.3">
      <c r="A4" s="66" t="s">
        <v>4</v>
      </c>
    </row>
    <row r="6" spans="1:10" ht="15.6" x14ac:dyDescent="0.35">
      <c r="A6" s="1" t="s">
        <v>9</v>
      </c>
      <c r="B6" t="s">
        <v>40</v>
      </c>
      <c r="C6" t="s">
        <v>57</v>
      </c>
    </row>
    <row r="7" spans="1:10" ht="15.6" x14ac:dyDescent="0.35">
      <c r="A7" s="1"/>
      <c r="B7" t="s">
        <v>41</v>
      </c>
      <c r="C7" t="s">
        <v>58</v>
      </c>
    </row>
    <row r="8" spans="1:10" x14ac:dyDescent="0.3">
      <c r="A8" s="1"/>
      <c r="H8" s="53" t="s">
        <v>13</v>
      </c>
      <c r="I8" s="54"/>
      <c r="J8" s="55"/>
    </row>
    <row r="9" spans="1:10" ht="15.6" x14ac:dyDescent="0.35">
      <c r="A9" s="1" t="s">
        <v>10</v>
      </c>
      <c r="B9" s="35"/>
      <c r="C9" s="35" t="s">
        <v>18</v>
      </c>
      <c r="D9" s="35" t="s">
        <v>19</v>
      </c>
      <c r="H9" s="2" t="s">
        <v>43</v>
      </c>
      <c r="I9" s="3"/>
      <c r="J9" s="4"/>
    </row>
    <row r="10" spans="1:10" x14ac:dyDescent="0.3">
      <c r="A10" s="1"/>
      <c r="B10" s="36" t="s">
        <v>23</v>
      </c>
      <c r="C10" s="35">
        <v>75</v>
      </c>
      <c r="D10" s="35">
        <v>80</v>
      </c>
      <c r="H10" s="2" t="s">
        <v>14</v>
      </c>
      <c r="I10" s="3"/>
      <c r="J10" s="4"/>
    </row>
    <row r="11" spans="1:10" x14ac:dyDescent="0.3">
      <c r="A11" s="1"/>
      <c r="B11" s="36" t="s">
        <v>24</v>
      </c>
      <c r="C11" s="35">
        <v>10</v>
      </c>
      <c r="D11" s="35">
        <v>15</v>
      </c>
      <c r="H11" s="2" t="s">
        <v>15</v>
      </c>
      <c r="I11" s="3"/>
      <c r="J11" s="4"/>
    </row>
    <row r="12" spans="1:10" x14ac:dyDescent="0.3">
      <c r="A12" s="1"/>
      <c r="B12" s="36" t="s">
        <v>25</v>
      </c>
      <c r="C12" s="35">
        <v>15</v>
      </c>
      <c r="D12" s="35">
        <v>5</v>
      </c>
      <c r="H12" s="5" t="s">
        <v>16</v>
      </c>
      <c r="I12" s="6"/>
      <c r="J12" s="7"/>
    </row>
    <row r="13" spans="1:10" x14ac:dyDescent="0.3">
      <c r="A13" s="1"/>
      <c r="B13" s="38" t="s">
        <v>26</v>
      </c>
    </row>
    <row r="14" spans="1:10" x14ac:dyDescent="0.3">
      <c r="A14" s="1"/>
    </row>
    <row r="15" spans="1:10" x14ac:dyDescent="0.3">
      <c r="A15" s="1"/>
      <c r="B15" s="37" t="s">
        <v>22</v>
      </c>
      <c r="C15">
        <f>C10^2/D10+C11^2/D11+C12^2/D12-(C10+C11+C12)</f>
        <v>21.979166666666671</v>
      </c>
    </row>
    <row r="16" spans="1:10" x14ac:dyDescent="0.3">
      <c r="A16" s="1"/>
    </row>
    <row r="17" spans="1:5" x14ac:dyDescent="0.3">
      <c r="A17" s="1" t="s">
        <v>11</v>
      </c>
      <c r="B17" t="s">
        <v>37</v>
      </c>
      <c r="C17">
        <f>3-1</f>
        <v>2</v>
      </c>
    </row>
    <row r="18" spans="1:5" x14ac:dyDescent="0.3">
      <c r="A18" s="1"/>
    </row>
    <row r="19" spans="1:5" x14ac:dyDescent="0.3">
      <c r="C19">
        <f>_xlfn.CHISQ.INV.RT(0.05,2)</f>
        <v>5.9914645471079817</v>
      </c>
      <c r="E19" t="s">
        <v>64</v>
      </c>
    </row>
    <row r="21" spans="1:5" x14ac:dyDescent="0.3">
      <c r="A21" s="1" t="s">
        <v>12</v>
      </c>
      <c r="B21" t="s">
        <v>17</v>
      </c>
      <c r="C21" t="s">
        <v>59</v>
      </c>
    </row>
  </sheetData>
  <mergeCells count="1">
    <mergeCell ref="H8:J8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2"/>
  <sheetViews>
    <sheetView topLeftCell="A7" workbookViewId="0">
      <selection activeCell="A12" sqref="A12"/>
    </sheetView>
  </sheetViews>
  <sheetFormatPr defaultRowHeight="14.4" x14ac:dyDescent="0.3"/>
  <cols>
    <col min="2" max="2" width="14.33203125" customWidth="1"/>
  </cols>
  <sheetData>
    <row r="1" spans="1:9" x14ac:dyDescent="0.3">
      <c r="A1" s="66" t="s">
        <v>35</v>
      </c>
      <c r="B1" s="66"/>
      <c r="C1" s="66"/>
      <c r="D1" s="66"/>
    </row>
    <row r="2" spans="1:9" x14ac:dyDescent="0.3">
      <c r="A2" s="66" t="s">
        <v>36</v>
      </c>
      <c r="B2" s="66"/>
      <c r="C2" s="66"/>
      <c r="D2" s="66"/>
    </row>
    <row r="3" spans="1:9" ht="15" thickBot="1" x14ac:dyDescent="0.35">
      <c r="A3" s="66"/>
      <c r="B3" s="66"/>
      <c r="C3" s="66"/>
      <c r="D3" s="66"/>
    </row>
    <row r="4" spans="1:9" ht="15" thickBot="1" x14ac:dyDescent="0.35">
      <c r="A4" s="66"/>
      <c r="B4" s="76" t="s">
        <v>29</v>
      </c>
      <c r="C4" s="77" t="s">
        <v>30</v>
      </c>
      <c r="D4" s="78" t="s">
        <v>31</v>
      </c>
    </row>
    <row r="5" spans="1:9" x14ac:dyDescent="0.3">
      <c r="A5" s="66"/>
      <c r="B5" s="79" t="s">
        <v>32</v>
      </c>
      <c r="C5" s="80">
        <v>58</v>
      </c>
      <c r="D5" s="81">
        <v>23</v>
      </c>
    </row>
    <row r="6" spans="1:9" x14ac:dyDescent="0.3">
      <c r="A6" s="66"/>
      <c r="B6" s="82" t="s">
        <v>33</v>
      </c>
      <c r="C6" s="83">
        <v>11</v>
      </c>
      <c r="D6" s="84">
        <v>25</v>
      </c>
    </row>
    <row r="7" spans="1:9" ht="15" thickBot="1" x14ac:dyDescent="0.35">
      <c r="A7" s="66"/>
      <c r="B7" s="85" t="s">
        <v>34</v>
      </c>
      <c r="C7" s="86">
        <v>10</v>
      </c>
      <c r="D7" s="87">
        <v>23</v>
      </c>
    </row>
    <row r="9" spans="1:9" x14ac:dyDescent="0.3">
      <c r="G9" s="53" t="s">
        <v>13</v>
      </c>
      <c r="H9" s="54"/>
      <c r="I9" s="55"/>
    </row>
    <row r="10" spans="1:9" ht="15.6" x14ac:dyDescent="0.35">
      <c r="G10" s="2" t="s">
        <v>43</v>
      </c>
      <c r="H10" s="3"/>
      <c r="I10" s="4"/>
    </row>
    <row r="11" spans="1:9" x14ac:dyDescent="0.3">
      <c r="A11" s="1"/>
      <c r="G11" s="2" t="s">
        <v>14</v>
      </c>
      <c r="H11" s="3"/>
      <c r="I11" s="4"/>
    </row>
    <row r="12" spans="1:9" ht="15.6" x14ac:dyDescent="0.35">
      <c r="A12" s="1" t="s">
        <v>9</v>
      </c>
      <c r="B12" t="s">
        <v>40</v>
      </c>
      <c r="C12" t="s">
        <v>60</v>
      </c>
      <c r="G12" s="2" t="s">
        <v>15</v>
      </c>
      <c r="H12" s="3"/>
      <c r="I12" s="4"/>
    </row>
    <row r="13" spans="1:9" ht="15.6" x14ac:dyDescent="0.35">
      <c r="A13" s="1"/>
      <c r="B13" t="s">
        <v>41</v>
      </c>
      <c r="C13" t="s">
        <v>61</v>
      </c>
      <c r="G13" s="5" t="s">
        <v>16</v>
      </c>
      <c r="H13" s="6"/>
      <c r="I13" s="7"/>
    </row>
    <row r="14" spans="1:9" x14ac:dyDescent="0.3">
      <c r="A14" s="1"/>
    </row>
    <row r="15" spans="1:9" ht="15" thickBot="1" x14ac:dyDescent="0.35">
      <c r="A15" s="1" t="s">
        <v>10</v>
      </c>
      <c r="B15" t="s">
        <v>62</v>
      </c>
    </row>
    <row r="16" spans="1:9" ht="15" thickBot="1" x14ac:dyDescent="0.35">
      <c r="A16" s="1"/>
      <c r="B16" s="40" t="s">
        <v>29</v>
      </c>
      <c r="C16" s="41" t="s">
        <v>30</v>
      </c>
      <c r="D16" s="42" t="s">
        <v>31</v>
      </c>
    </row>
    <row r="17" spans="1:5" x14ac:dyDescent="0.3">
      <c r="B17" s="43" t="s">
        <v>32</v>
      </c>
      <c r="C17" s="44">
        <v>58</v>
      </c>
      <c r="D17" s="45">
        <v>23</v>
      </c>
      <c r="E17">
        <f>SUM(C17:D17)</f>
        <v>81</v>
      </c>
    </row>
    <row r="18" spans="1:5" x14ac:dyDescent="0.3">
      <c r="B18" s="46" t="s">
        <v>33</v>
      </c>
      <c r="C18" s="47">
        <v>11</v>
      </c>
      <c r="D18" s="48">
        <v>25</v>
      </c>
      <c r="E18">
        <f t="shared" ref="E18:E19" si="0">SUM(C18:D18)</f>
        <v>36</v>
      </c>
    </row>
    <row r="19" spans="1:5" ht="15" thickBot="1" x14ac:dyDescent="0.35">
      <c r="B19" s="49" t="s">
        <v>34</v>
      </c>
      <c r="C19" s="50">
        <v>10</v>
      </c>
      <c r="D19" s="51">
        <v>23</v>
      </c>
      <c r="E19">
        <f t="shared" si="0"/>
        <v>33</v>
      </c>
    </row>
    <row r="20" spans="1:5" x14ac:dyDescent="0.3">
      <c r="C20">
        <f>SUM(C17:C19)</f>
        <v>79</v>
      </c>
      <c r="D20">
        <f>SUM(D17:D19)</f>
        <v>71</v>
      </c>
      <c r="E20" s="35">
        <f>SUM(C17:D19)</f>
        <v>150</v>
      </c>
    </row>
    <row r="23" spans="1:5" x14ac:dyDescent="0.3">
      <c r="B23" t="s">
        <v>39</v>
      </c>
      <c r="C23">
        <f>E20*(C17^2/(E17*C20)+D17^2/(E17*D20)+C18^2/(E18*C20)+D18^2/(E18*D20)+C19^2/(E19*C20)+D19^2/(E19*D20)-1)</f>
        <v>25.334509293325482</v>
      </c>
    </row>
    <row r="24" spans="1:5" x14ac:dyDescent="0.3">
      <c r="A24" s="1"/>
    </row>
    <row r="25" spans="1:5" x14ac:dyDescent="0.3">
      <c r="A25" s="1"/>
    </row>
    <row r="26" spans="1:5" x14ac:dyDescent="0.3">
      <c r="A26" s="1" t="s">
        <v>11</v>
      </c>
      <c r="B26" t="s">
        <v>38</v>
      </c>
      <c r="C26">
        <f>(3-1)*(2-1)</f>
        <v>2</v>
      </c>
      <c r="E26" t="s">
        <v>63</v>
      </c>
    </row>
    <row r="27" spans="1:5" x14ac:dyDescent="0.3">
      <c r="A27" s="1"/>
    </row>
    <row r="28" spans="1:5" x14ac:dyDescent="0.3">
      <c r="A28" s="1"/>
      <c r="C28">
        <f>_xlfn.CHISQ.INV.RT(0.05,2)</f>
        <v>5.9914645471079817</v>
      </c>
      <c r="E28" t="s">
        <v>64</v>
      </c>
    </row>
    <row r="29" spans="1:5" x14ac:dyDescent="0.3">
      <c r="A29" s="1"/>
    </row>
    <row r="30" spans="1:5" x14ac:dyDescent="0.3">
      <c r="A30" s="1" t="s">
        <v>12</v>
      </c>
      <c r="B30" t="s">
        <v>17</v>
      </c>
      <c r="C30" t="s">
        <v>59</v>
      </c>
    </row>
    <row r="31" spans="1:5" x14ac:dyDescent="0.3">
      <c r="A31" s="1"/>
    </row>
    <row r="32" spans="1:5" x14ac:dyDescent="0.3">
      <c r="A32" s="1"/>
    </row>
  </sheetData>
  <mergeCells count="1">
    <mergeCell ref="G9:I9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3"/>
  <sheetViews>
    <sheetView zoomScale="98" workbookViewId="0">
      <selection activeCell="F22" sqref="F22"/>
    </sheetView>
  </sheetViews>
  <sheetFormatPr defaultRowHeight="14.4" x14ac:dyDescent="0.3"/>
  <cols>
    <col min="2" max="2" width="12.44140625" customWidth="1"/>
  </cols>
  <sheetData>
    <row r="1" spans="1:13" x14ac:dyDescent="0.3">
      <c r="A1" s="66" t="s">
        <v>44</v>
      </c>
      <c r="B1" s="66"/>
      <c r="C1" s="66"/>
      <c r="D1" s="66"/>
    </row>
    <row r="2" spans="1:13" x14ac:dyDescent="0.3">
      <c r="A2" s="66" t="s">
        <v>45</v>
      </c>
      <c r="B2" s="66"/>
      <c r="C2" s="66"/>
      <c r="D2" s="66"/>
    </row>
    <row r="3" spans="1:13" x14ac:dyDescent="0.3">
      <c r="A3" s="66"/>
      <c r="B3" s="66"/>
      <c r="C3" s="66"/>
      <c r="D3" s="66"/>
    </row>
    <row r="4" spans="1:13" x14ac:dyDescent="0.3">
      <c r="A4" s="66"/>
      <c r="B4" s="66"/>
      <c r="C4" s="66" t="s">
        <v>46</v>
      </c>
      <c r="D4" s="66" t="s">
        <v>47</v>
      </c>
    </row>
    <row r="5" spans="1:13" x14ac:dyDescent="0.3">
      <c r="A5" s="66"/>
      <c r="B5" s="88" t="s">
        <v>48</v>
      </c>
      <c r="C5" s="89">
        <v>160</v>
      </c>
      <c r="D5" s="89">
        <v>210</v>
      </c>
      <c r="K5" s="90" t="s">
        <v>65</v>
      </c>
      <c r="L5" s="90" t="s">
        <v>66</v>
      </c>
    </row>
    <row r="6" spans="1:13" x14ac:dyDescent="0.3">
      <c r="A6" s="66"/>
      <c r="B6" s="88" t="s">
        <v>49</v>
      </c>
      <c r="C6" s="89">
        <v>190</v>
      </c>
      <c r="D6" s="89">
        <v>450</v>
      </c>
      <c r="K6" s="90" t="s">
        <v>68</v>
      </c>
      <c r="L6" s="90" t="s">
        <v>67</v>
      </c>
    </row>
    <row r="7" spans="1:13" x14ac:dyDescent="0.3">
      <c r="M7" s="91" t="s">
        <v>71</v>
      </c>
    </row>
    <row r="8" spans="1:13" x14ac:dyDescent="0.3">
      <c r="A8" s="66" t="s">
        <v>51</v>
      </c>
    </row>
    <row r="9" spans="1:13" x14ac:dyDescent="0.3">
      <c r="A9" s="66" t="s">
        <v>50</v>
      </c>
    </row>
    <row r="12" spans="1:13" ht="15.6" x14ac:dyDescent="0.35">
      <c r="A12" s="1" t="s">
        <v>9</v>
      </c>
      <c r="B12" t="s">
        <v>40</v>
      </c>
      <c r="C12" t="s">
        <v>69</v>
      </c>
    </row>
    <row r="13" spans="1:13" ht="15.6" x14ac:dyDescent="0.35">
      <c r="B13" t="s">
        <v>41</v>
      </c>
      <c r="C13" t="s">
        <v>70</v>
      </c>
    </row>
    <row r="15" spans="1:13" x14ac:dyDescent="0.3">
      <c r="A15" s="1" t="s">
        <v>10</v>
      </c>
      <c r="B15" t="s">
        <v>52</v>
      </c>
      <c r="C15">
        <f>C17*(C5*D6-D5*C6)^2/((C5+D5)*(C6+D6)*(C5+C6)*(D5+D6))</f>
        <v>19.025573666198667</v>
      </c>
    </row>
    <row r="17" spans="1:3" x14ac:dyDescent="0.3">
      <c r="B17" s="52" t="s">
        <v>72</v>
      </c>
      <c r="C17" s="52">
        <f>SUM(C5:D6)</f>
        <v>1010</v>
      </c>
    </row>
    <row r="19" spans="1:3" x14ac:dyDescent="0.3">
      <c r="A19" s="1" t="s">
        <v>11</v>
      </c>
      <c r="B19" t="s">
        <v>38</v>
      </c>
      <c r="C19" s="52">
        <f>(2-1)*(2-1)</f>
        <v>1</v>
      </c>
    </row>
    <row r="21" spans="1:3" x14ac:dyDescent="0.3">
      <c r="C21">
        <f>_xlfn.CHISQ.INV.RT(0.05,1)</f>
        <v>3.8414588206941236</v>
      </c>
    </row>
    <row r="23" spans="1:3" x14ac:dyDescent="0.3">
      <c r="A23" s="1" t="s">
        <v>12</v>
      </c>
      <c r="B23" t="s">
        <v>17</v>
      </c>
      <c r="C23" t="s">
        <v>59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4"/>
  <sheetViews>
    <sheetView workbookViewId="0">
      <selection activeCell="P14" sqref="P14"/>
    </sheetView>
  </sheetViews>
  <sheetFormatPr defaultRowHeight="14.4" x14ac:dyDescent="0.3"/>
  <sheetData>
    <row r="1" spans="1:11" ht="15" thickTop="1" x14ac:dyDescent="0.3">
      <c r="A1" s="58" t="s">
        <v>20</v>
      </c>
      <c r="B1" s="60">
        <v>0</v>
      </c>
      <c r="C1" s="56">
        <v>0.01</v>
      </c>
      <c r="D1" s="56">
        <v>0.02</v>
      </c>
      <c r="E1" s="56">
        <v>0.03</v>
      </c>
      <c r="F1" s="56">
        <v>0.04</v>
      </c>
      <c r="G1" s="62">
        <v>0.05</v>
      </c>
      <c r="H1" s="56">
        <v>0.06</v>
      </c>
      <c r="I1" s="56">
        <v>7.0000000000000007E-2</v>
      </c>
      <c r="J1" s="56">
        <v>0.08</v>
      </c>
      <c r="K1" s="64">
        <v>0.09</v>
      </c>
    </row>
    <row r="2" spans="1:11" ht="15" thickBot="1" x14ac:dyDescent="0.35">
      <c r="A2" s="59"/>
      <c r="B2" s="61"/>
      <c r="C2" s="57"/>
      <c r="D2" s="57"/>
      <c r="E2" s="57"/>
      <c r="F2" s="57"/>
      <c r="G2" s="63"/>
      <c r="H2" s="57"/>
      <c r="I2" s="57"/>
      <c r="J2" s="57"/>
      <c r="K2" s="65"/>
    </row>
    <row r="3" spans="1:11" ht="15.6" thickTop="1" thickBot="1" x14ac:dyDescent="0.35">
      <c r="A3" s="8">
        <v>0</v>
      </c>
      <c r="B3" s="9">
        <v>0</v>
      </c>
      <c r="C3" s="9">
        <v>3.9899999999999996E-3</v>
      </c>
      <c r="D3" s="9">
        <v>7.9799999999999992E-3</v>
      </c>
      <c r="E3" s="9">
        <v>1.197E-2</v>
      </c>
      <c r="F3" s="9">
        <v>1.5949999999999999E-2</v>
      </c>
      <c r="G3" s="10">
        <v>1.9939999999999999E-2</v>
      </c>
      <c r="H3" s="9">
        <v>2.392E-2</v>
      </c>
      <c r="I3" s="9">
        <v>2.7900000000000001E-2</v>
      </c>
      <c r="J3" s="9">
        <v>3.1879999999999999E-2</v>
      </c>
      <c r="K3" s="11">
        <v>3.5860000000000003E-2</v>
      </c>
    </row>
    <row r="4" spans="1:11" ht="15" thickBot="1" x14ac:dyDescent="0.35">
      <c r="A4" s="8">
        <v>0.1</v>
      </c>
      <c r="B4" s="9">
        <v>3.9829999999999997E-2</v>
      </c>
      <c r="C4" s="9">
        <v>4.3799999999999999E-2</v>
      </c>
      <c r="D4" s="9">
        <v>4.7759999999999997E-2</v>
      </c>
      <c r="E4" s="9">
        <v>5.1720000000000002E-2</v>
      </c>
      <c r="F4" s="9">
        <v>5.5669999999999997E-2</v>
      </c>
      <c r="G4" s="10">
        <v>5.9619999999999999E-2</v>
      </c>
      <c r="H4" s="9">
        <v>6.3560000000000005E-2</v>
      </c>
      <c r="I4" s="9">
        <v>6.7489999999999994E-2</v>
      </c>
      <c r="J4" s="9">
        <v>7.1419999999999997E-2</v>
      </c>
      <c r="K4" s="11">
        <v>7.535E-2</v>
      </c>
    </row>
    <row r="5" spans="1:11" ht="15" thickBot="1" x14ac:dyDescent="0.35">
      <c r="A5" s="8">
        <v>0.2</v>
      </c>
      <c r="B5" s="9">
        <v>7.9259999999999997E-2</v>
      </c>
      <c r="C5" s="9">
        <v>8.3169999999999994E-2</v>
      </c>
      <c r="D5" s="9">
        <v>8.7059999999999998E-2</v>
      </c>
      <c r="E5" s="9">
        <v>9.0950000000000003E-2</v>
      </c>
      <c r="F5" s="9">
        <v>9.4829999999999998E-2</v>
      </c>
      <c r="G5" s="10">
        <v>9.8710000000000006E-2</v>
      </c>
      <c r="H5" s="9">
        <v>0.10256999999999999</v>
      </c>
      <c r="I5" s="9">
        <v>0.10642</v>
      </c>
      <c r="J5" s="9">
        <v>0.1026</v>
      </c>
      <c r="K5" s="11">
        <v>0.11409</v>
      </c>
    </row>
    <row r="6" spans="1:11" ht="15" thickBot="1" x14ac:dyDescent="0.35">
      <c r="A6" s="8">
        <v>0.3</v>
      </c>
      <c r="B6" s="9">
        <v>0.11791</v>
      </c>
      <c r="C6" s="9">
        <v>0.12171999999999999</v>
      </c>
      <c r="D6" s="9">
        <v>0.12551999999999999</v>
      </c>
      <c r="E6" s="9">
        <v>0.1293</v>
      </c>
      <c r="F6" s="9">
        <v>0.13306999999999999</v>
      </c>
      <c r="G6" s="10">
        <v>0.13683000000000001</v>
      </c>
      <c r="H6" s="9">
        <v>0.14058000000000001</v>
      </c>
      <c r="I6" s="9">
        <v>0.14430999999999999</v>
      </c>
      <c r="J6" s="9">
        <v>0.14802999999999999</v>
      </c>
      <c r="K6" s="11">
        <v>0.15173</v>
      </c>
    </row>
    <row r="7" spans="1:11" ht="15" thickBot="1" x14ac:dyDescent="0.35">
      <c r="A7" s="8">
        <v>0.4</v>
      </c>
      <c r="B7" s="9">
        <v>0.15542</v>
      </c>
      <c r="C7" s="9">
        <v>0.15909999999999999</v>
      </c>
      <c r="D7" s="9">
        <v>0.16275999999999999</v>
      </c>
      <c r="E7" s="9">
        <v>0.16639999999999999</v>
      </c>
      <c r="F7" s="9">
        <v>0.17002999999999999</v>
      </c>
      <c r="G7" s="10">
        <v>0.17363999999999999</v>
      </c>
      <c r="H7" s="9">
        <v>0.18823999999999999</v>
      </c>
      <c r="I7" s="9">
        <v>0.18082000000000001</v>
      </c>
      <c r="J7" s="9">
        <v>0.18439</v>
      </c>
      <c r="K7" s="11">
        <v>0.18793000000000001</v>
      </c>
    </row>
    <row r="8" spans="1:11" ht="15" thickBot="1" x14ac:dyDescent="0.35">
      <c r="A8" s="8">
        <v>0.5</v>
      </c>
      <c r="B8" s="9">
        <v>0.19145999999999999</v>
      </c>
      <c r="C8" s="9">
        <v>0.19497</v>
      </c>
      <c r="D8" s="9">
        <v>0.19847000000000001</v>
      </c>
      <c r="E8" s="9">
        <v>0.20194000000000001</v>
      </c>
      <c r="F8" s="9">
        <v>0.2054</v>
      </c>
      <c r="G8" s="10">
        <v>0.20884</v>
      </c>
      <c r="H8" s="9">
        <v>0.21226</v>
      </c>
      <c r="I8" s="9">
        <v>0.21565999999999999</v>
      </c>
      <c r="J8" s="9">
        <v>0.21904000000000001</v>
      </c>
      <c r="K8" s="11">
        <v>0.22239999999999999</v>
      </c>
    </row>
    <row r="9" spans="1:11" ht="15" thickBot="1" x14ac:dyDescent="0.35">
      <c r="A9" s="8">
        <v>0.6</v>
      </c>
      <c r="B9" s="9">
        <v>0.22575000000000001</v>
      </c>
      <c r="C9" s="9">
        <v>0.22907</v>
      </c>
      <c r="D9" s="9">
        <v>0.23236999999999999</v>
      </c>
      <c r="E9" s="9">
        <v>0.23565</v>
      </c>
      <c r="F9" s="9">
        <v>0.23891000000000001</v>
      </c>
      <c r="G9" s="10">
        <v>0.24215</v>
      </c>
      <c r="H9" s="9">
        <v>0.24537</v>
      </c>
      <c r="I9" s="9">
        <v>0.24857000000000001</v>
      </c>
      <c r="J9" s="9">
        <v>0.25174999999999997</v>
      </c>
      <c r="K9" s="11">
        <v>0.25490000000000002</v>
      </c>
    </row>
    <row r="10" spans="1:11" ht="15" thickBot="1" x14ac:dyDescent="0.35">
      <c r="A10" s="8">
        <v>0.7</v>
      </c>
      <c r="B10" s="9">
        <v>0.25803999999999999</v>
      </c>
      <c r="C10" s="9">
        <v>0.26114999999999999</v>
      </c>
      <c r="D10" s="9">
        <v>0.26423999999999997</v>
      </c>
      <c r="E10" s="9">
        <v>0.26729999999999998</v>
      </c>
      <c r="F10" s="9">
        <v>0.27034999999999998</v>
      </c>
      <c r="G10" s="10">
        <v>0.27337</v>
      </c>
      <c r="H10" s="9">
        <v>0.27637</v>
      </c>
      <c r="I10" s="9">
        <v>0.27934999999999999</v>
      </c>
      <c r="J10" s="9">
        <v>0.2823</v>
      </c>
      <c r="K10" s="11">
        <v>0.28523999999999999</v>
      </c>
    </row>
    <row r="11" spans="1:11" ht="15" thickBot="1" x14ac:dyDescent="0.35">
      <c r="A11" s="8">
        <v>0.8</v>
      </c>
      <c r="B11" s="9">
        <v>0.28814000000000001</v>
      </c>
      <c r="C11" s="9">
        <v>0.29103000000000001</v>
      </c>
      <c r="D11" s="9">
        <v>0.29388999999999998</v>
      </c>
      <c r="E11" s="9">
        <v>0.29672999999999999</v>
      </c>
      <c r="F11" s="9">
        <v>0.29954999999999998</v>
      </c>
      <c r="G11" s="10">
        <v>0.30234</v>
      </c>
      <c r="H11" s="9">
        <v>0.30510999999999999</v>
      </c>
      <c r="I11" s="9">
        <v>0.30785000000000001</v>
      </c>
      <c r="J11" s="9">
        <v>0.31057000000000001</v>
      </c>
      <c r="K11" s="11">
        <v>0.31326999999999999</v>
      </c>
    </row>
    <row r="12" spans="1:11" ht="15" thickBot="1" x14ac:dyDescent="0.35">
      <c r="A12" s="8">
        <v>0.9</v>
      </c>
      <c r="B12" s="9">
        <v>0.31594</v>
      </c>
      <c r="C12" s="9">
        <v>0.31858999999999998</v>
      </c>
      <c r="D12" s="9">
        <v>0.32121</v>
      </c>
      <c r="E12" s="9">
        <v>0.32380999999999999</v>
      </c>
      <c r="F12" s="9">
        <v>0.32639000000000001</v>
      </c>
      <c r="G12" s="12">
        <v>0.32894000000000001</v>
      </c>
      <c r="H12" s="9">
        <v>0.33146999999999999</v>
      </c>
      <c r="I12" s="9">
        <v>0.33398</v>
      </c>
      <c r="J12" s="9">
        <v>0.36459999999999998</v>
      </c>
      <c r="K12" s="11">
        <v>0.33890999999999999</v>
      </c>
    </row>
    <row r="13" spans="1:11" ht="15" thickBot="1" x14ac:dyDescent="0.35">
      <c r="A13" s="8">
        <v>1</v>
      </c>
      <c r="B13" s="9">
        <v>0.34133999999999998</v>
      </c>
      <c r="C13" s="9">
        <v>0.34375</v>
      </c>
      <c r="D13" s="9">
        <v>0.34614</v>
      </c>
      <c r="E13" s="9">
        <v>0.34849999999999998</v>
      </c>
      <c r="F13" s="9">
        <v>0.35082999999999998</v>
      </c>
      <c r="G13" s="13">
        <v>0.35314000000000001</v>
      </c>
      <c r="H13" s="9">
        <v>0.35543000000000002</v>
      </c>
      <c r="I13" s="9">
        <v>0.35769000000000001</v>
      </c>
      <c r="J13" s="9">
        <v>0.35993000000000003</v>
      </c>
      <c r="K13" s="11">
        <v>0.36214000000000002</v>
      </c>
    </row>
    <row r="14" spans="1:11" ht="15" thickBot="1" x14ac:dyDescent="0.35">
      <c r="A14" s="14">
        <v>1.1000000000000001</v>
      </c>
      <c r="B14" s="15">
        <v>0.36432999999999999</v>
      </c>
      <c r="C14" s="15">
        <v>0.36649999999999999</v>
      </c>
      <c r="D14" s="15">
        <v>0.36864000000000002</v>
      </c>
      <c r="E14" s="15">
        <v>0.37075999999999998</v>
      </c>
      <c r="F14" s="15">
        <v>0.37286000000000002</v>
      </c>
      <c r="G14" s="12">
        <v>0.37492999999999999</v>
      </c>
      <c r="H14" s="9">
        <v>0.37697999999999998</v>
      </c>
      <c r="I14" s="9">
        <v>0.379</v>
      </c>
      <c r="J14" s="9">
        <v>0.38100000000000001</v>
      </c>
      <c r="K14" s="11">
        <v>0.38297999999999999</v>
      </c>
    </row>
    <row r="15" spans="1:11" ht="15" thickBot="1" x14ac:dyDescent="0.35">
      <c r="A15" s="16">
        <v>1.2</v>
      </c>
      <c r="B15" s="13">
        <v>0.38492999999999999</v>
      </c>
      <c r="C15" s="13">
        <v>0.38685999999999998</v>
      </c>
      <c r="D15" s="13">
        <v>0.38877</v>
      </c>
      <c r="E15" s="13">
        <v>0.39065</v>
      </c>
      <c r="F15" s="13">
        <v>0.39251000000000003</v>
      </c>
      <c r="G15" s="17">
        <v>0.39434999999999998</v>
      </c>
      <c r="H15" s="9">
        <v>0.39617000000000002</v>
      </c>
      <c r="I15" s="9">
        <v>0.39795999999999998</v>
      </c>
      <c r="J15" s="9">
        <v>0.39972999999999997</v>
      </c>
      <c r="K15" s="11">
        <v>0.40146999999999999</v>
      </c>
    </row>
    <row r="16" spans="1:11" ht="15" thickBot="1" x14ac:dyDescent="0.35">
      <c r="A16" s="8">
        <v>1.3</v>
      </c>
      <c r="B16" s="9">
        <v>0.4032</v>
      </c>
      <c r="C16" s="9">
        <v>0.40489999999999998</v>
      </c>
      <c r="D16" s="9">
        <v>0.40658</v>
      </c>
      <c r="E16" s="9">
        <v>0.40823999999999999</v>
      </c>
      <c r="F16" s="9">
        <v>0.40988000000000002</v>
      </c>
      <c r="G16" s="9">
        <v>0.41149000000000002</v>
      </c>
      <c r="H16" s="9">
        <v>0.41309000000000001</v>
      </c>
      <c r="I16" s="9">
        <v>0.41465999999999997</v>
      </c>
      <c r="J16" s="9">
        <v>0.41621000000000002</v>
      </c>
      <c r="K16" s="11">
        <v>0.41774</v>
      </c>
    </row>
    <row r="17" spans="1:11" ht="15" thickBot="1" x14ac:dyDescent="0.35">
      <c r="A17" s="8">
        <v>1.4</v>
      </c>
      <c r="B17" s="9">
        <v>0.41924</v>
      </c>
      <c r="C17" s="9">
        <v>0.42072999999999999</v>
      </c>
      <c r="D17" s="9">
        <v>0.42220000000000002</v>
      </c>
      <c r="E17" s="9">
        <v>0.42364000000000002</v>
      </c>
      <c r="F17" s="9">
        <v>0.42507</v>
      </c>
      <c r="G17" s="9">
        <v>0.42647000000000002</v>
      </c>
      <c r="H17" s="9">
        <v>0.42786000000000002</v>
      </c>
      <c r="I17" s="9">
        <v>0.42921999999999999</v>
      </c>
      <c r="J17" s="9">
        <v>0.43056</v>
      </c>
      <c r="K17" s="11">
        <v>0.43189</v>
      </c>
    </row>
    <row r="18" spans="1:11" ht="15" thickBot="1" x14ac:dyDescent="0.35">
      <c r="A18" s="8">
        <v>1.5</v>
      </c>
      <c r="B18" s="9">
        <v>0.43319000000000002</v>
      </c>
      <c r="C18" s="9">
        <v>0.43447999999999998</v>
      </c>
      <c r="D18" s="9">
        <v>0.43574000000000002</v>
      </c>
      <c r="E18" s="9">
        <v>0.43698999999999999</v>
      </c>
      <c r="F18" s="9">
        <v>0.43822</v>
      </c>
      <c r="G18" s="9">
        <v>0.43942999999999999</v>
      </c>
      <c r="H18" s="9">
        <v>0.44062000000000001</v>
      </c>
      <c r="I18" s="9">
        <v>0.44179000000000002</v>
      </c>
      <c r="J18" s="9">
        <v>0.44295000000000001</v>
      </c>
      <c r="K18" s="11">
        <v>0.44407999999999997</v>
      </c>
    </row>
    <row r="19" spans="1:11" ht="15" thickBot="1" x14ac:dyDescent="0.35">
      <c r="A19" s="8">
        <v>1.6</v>
      </c>
      <c r="B19" s="9">
        <v>0.44519999999999998</v>
      </c>
      <c r="C19" s="9">
        <v>0.44629999999999997</v>
      </c>
      <c r="D19" s="9">
        <v>0.44738</v>
      </c>
      <c r="E19" s="9">
        <v>0.44845000000000002</v>
      </c>
      <c r="F19" s="9">
        <v>0.44950000000000001</v>
      </c>
      <c r="G19" s="9">
        <v>0.45052999999999999</v>
      </c>
      <c r="H19" s="9">
        <v>0.45154</v>
      </c>
      <c r="I19" s="9">
        <v>0.45254</v>
      </c>
      <c r="J19" s="9">
        <v>0.45351999999999998</v>
      </c>
      <c r="K19" s="11">
        <v>0.45449000000000001</v>
      </c>
    </row>
    <row r="20" spans="1:11" ht="15" thickBot="1" x14ac:dyDescent="0.35">
      <c r="A20" s="8">
        <v>1.7</v>
      </c>
      <c r="B20" s="9">
        <v>0.45543</v>
      </c>
      <c r="C20" s="9">
        <v>0.45637</v>
      </c>
      <c r="D20" s="9">
        <v>0.45728000000000002</v>
      </c>
      <c r="E20" s="9">
        <v>0.45817999999999998</v>
      </c>
      <c r="F20" s="9">
        <v>0.45906999999999998</v>
      </c>
      <c r="G20" s="9">
        <v>0.45994000000000002</v>
      </c>
      <c r="H20" s="9">
        <v>0.46079999999999999</v>
      </c>
      <c r="I20" s="9">
        <v>0.46163999999999999</v>
      </c>
      <c r="J20" s="9">
        <v>0.46245999999999998</v>
      </c>
      <c r="K20" s="11">
        <v>0.46327000000000002</v>
      </c>
    </row>
    <row r="21" spans="1:11" ht="15" thickBot="1" x14ac:dyDescent="0.35">
      <c r="A21" s="8">
        <v>1.8</v>
      </c>
      <c r="B21" s="9">
        <v>0.46406999999999998</v>
      </c>
      <c r="C21" s="9">
        <v>0.46484999999999999</v>
      </c>
      <c r="D21" s="9">
        <v>0.46561999999999998</v>
      </c>
      <c r="E21" s="9">
        <v>0.46638000000000002</v>
      </c>
      <c r="F21" s="9">
        <v>0.46711999999999998</v>
      </c>
      <c r="G21" s="9">
        <v>0.46783999999999998</v>
      </c>
      <c r="H21" s="9">
        <v>0.46855999999999998</v>
      </c>
      <c r="I21" s="9">
        <v>0.46927999999999997</v>
      </c>
      <c r="J21" s="9">
        <v>0.46994999999999998</v>
      </c>
      <c r="K21" s="11">
        <v>0.47061999999999998</v>
      </c>
    </row>
    <row r="22" spans="1:11" ht="15" thickBot="1" x14ac:dyDescent="0.35">
      <c r="A22" s="8">
        <v>1.9</v>
      </c>
      <c r="B22" s="9">
        <v>0.47127999999999998</v>
      </c>
      <c r="C22" s="9">
        <v>0.47193000000000002</v>
      </c>
      <c r="D22" s="9">
        <v>0.47256999999999999</v>
      </c>
      <c r="E22" s="9">
        <v>0.47320000000000001</v>
      </c>
      <c r="F22" s="9">
        <v>0.47381000000000001</v>
      </c>
      <c r="G22" s="9">
        <v>0.47441</v>
      </c>
      <c r="H22" s="9">
        <v>0.47499999999999998</v>
      </c>
      <c r="I22" s="9">
        <v>0.47558</v>
      </c>
      <c r="J22" s="9">
        <v>0.47615000000000002</v>
      </c>
      <c r="K22" s="11">
        <v>0.47670000000000001</v>
      </c>
    </row>
    <row r="23" spans="1:11" ht="15" thickBot="1" x14ac:dyDescent="0.35">
      <c r="A23" s="8">
        <v>2</v>
      </c>
      <c r="B23" s="9">
        <v>0.47725000000000001</v>
      </c>
      <c r="C23" s="9">
        <v>0.47777999999999998</v>
      </c>
      <c r="D23" s="9">
        <v>0.47831000000000001</v>
      </c>
      <c r="E23" s="9">
        <v>0.47882000000000002</v>
      </c>
      <c r="F23" s="9">
        <v>0.47932000000000002</v>
      </c>
      <c r="G23" s="9">
        <v>0.47982000000000002</v>
      </c>
      <c r="H23" s="9">
        <v>0.4803</v>
      </c>
      <c r="I23" s="9">
        <v>0.48076999999999998</v>
      </c>
      <c r="J23" s="9">
        <v>0.48124</v>
      </c>
      <c r="K23" s="11">
        <v>0.48169000000000001</v>
      </c>
    </row>
    <row r="24" spans="1:11" ht="15" thickBot="1" x14ac:dyDescent="0.35">
      <c r="A24" s="8">
        <v>2.1</v>
      </c>
      <c r="B24" s="9">
        <v>0.48214000000000001</v>
      </c>
      <c r="C24" s="9">
        <v>0.48257</v>
      </c>
      <c r="D24" s="9">
        <v>0.48299999999999998</v>
      </c>
      <c r="E24" s="9">
        <v>0.48341000000000001</v>
      </c>
      <c r="F24" s="9">
        <v>0.48381999999999997</v>
      </c>
      <c r="G24" s="9">
        <v>0.48421999999999998</v>
      </c>
      <c r="H24" s="9">
        <v>0.48460999999999999</v>
      </c>
      <c r="I24" s="9">
        <v>0.48499999999999999</v>
      </c>
      <c r="J24" s="9">
        <v>0.48537000000000002</v>
      </c>
      <c r="K24" s="11">
        <v>0.48573</v>
      </c>
    </row>
    <row r="25" spans="1:11" ht="15" thickBot="1" x14ac:dyDescent="0.35">
      <c r="A25" s="8">
        <v>2.2000000000000002</v>
      </c>
      <c r="B25" s="9">
        <v>0.48609999999999998</v>
      </c>
      <c r="C25" s="9">
        <v>0.48644999999999999</v>
      </c>
      <c r="D25" s="9">
        <v>0.48679</v>
      </c>
      <c r="E25" s="9">
        <v>0.48713000000000001</v>
      </c>
      <c r="F25" s="9">
        <v>0.48744999999999999</v>
      </c>
      <c r="G25" s="9">
        <v>0.48777999999999999</v>
      </c>
      <c r="H25" s="9">
        <v>0.48809000000000002</v>
      </c>
      <c r="I25" s="9">
        <v>0.4884</v>
      </c>
      <c r="J25" s="9">
        <v>0.48870000000000002</v>
      </c>
      <c r="K25" s="11">
        <v>0.48898999999999998</v>
      </c>
    </row>
    <row r="26" spans="1:11" ht="15" thickBot="1" x14ac:dyDescent="0.35">
      <c r="A26" s="8">
        <v>2.2999999999999998</v>
      </c>
      <c r="B26" s="9">
        <v>0.48927999999999999</v>
      </c>
      <c r="C26" s="9">
        <v>0.48956</v>
      </c>
      <c r="D26" s="9">
        <v>0.48982999999999999</v>
      </c>
      <c r="E26" s="9">
        <v>0.49009999999999998</v>
      </c>
      <c r="F26" s="9">
        <v>0.49036000000000002</v>
      </c>
      <c r="G26" s="9">
        <v>0.49060999999999999</v>
      </c>
      <c r="H26" s="9">
        <v>0.49086000000000002</v>
      </c>
      <c r="I26" s="9">
        <v>0.49110999999999999</v>
      </c>
      <c r="J26" s="9">
        <v>0.49134</v>
      </c>
      <c r="K26" s="11">
        <v>0.49158000000000002</v>
      </c>
    </row>
    <row r="27" spans="1:11" ht="15" thickBot="1" x14ac:dyDescent="0.35">
      <c r="A27" s="8">
        <v>2.4</v>
      </c>
      <c r="B27" s="9">
        <v>0.49180000000000001</v>
      </c>
      <c r="C27" s="9">
        <v>0.49202000000000001</v>
      </c>
      <c r="D27" s="9">
        <v>0.49224000000000001</v>
      </c>
      <c r="E27" s="9">
        <v>0.49245</v>
      </c>
      <c r="F27" s="9">
        <v>0.49265999999999999</v>
      </c>
      <c r="G27" s="9">
        <v>0.49286000000000002</v>
      </c>
      <c r="H27" s="9">
        <v>0.49304999999999999</v>
      </c>
      <c r="I27" s="9">
        <v>0.49324000000000001</v>
      </c>
      <c r="J27" s="9">
        <v>0.49342999999999998</v>
      </c>
      <c r="K27" s="11">
        <v>0.49360999999999999</v>
      </c>
    </row>
    <row r="28" spans="1:11" ht="15" thickBot="1" x14ac:dyDescent="0.35">
      <c r="A28" s="8">
        <v>2.5</v>
      </c>
      <c r="B28" s="9">
        <v>0.49379000000000001</v>
      </c>
      <c r="C28" s="9">
        <v>0.49396000000000001</v>
      </c>
      <c r="D28" s="9">
        <v>0.49413000000000001</v>
      </c>
      <c r="E28" s="9">
        <v>0.49430000000000002</v>
      </c>
      <c r="F28" s="9">
        <v>0.49446000000000001</v>
      </c>
      <c r="G28" s="9">
        <v>0.49460999999999999</v>
      </c>
      <c r="H28" s="9">
        <v>0.49476999999999999</v>
      </c>
      <c r="I28" s="9">
        <v>0.49492000000000003</v>
      </c>
      <c r="J28" s="9">
        <v>0.49506</v>
      </c>
      <c r="K28" s="11">
        <v>0.49519999999999997</v>
      </c>
    </row>
    <row r="29" spans="1:11" ht="15" thickBot="1" x14ac:dyDescent="0.35">
      <c r="A29" s="8">
        <v>2.6</v>
      </c>
      <c r="B29" s="9">
        <v>0.49534</v>
      </c>
      <c r="C29" s="9">
        <v>0.49547000000000002</v>
      </c>
      <c r="D29" s="9">
        <v>0.49559999999999998</v>
      </c>
      <c r="E29" s="9">
        <v>0.49573</v>
      </c>
      <c r="F29" s="9">
        <v>0.49585000000000001</v>
      </c>
      <c r="G29" s="9">
        <v>0.49597999999999998</v>
      </c>
      <c r="H29" s="9">
        <v>0.49608999999999998</v>
      </c>
      <c r="I29" s="9">
        <v>0.49620999999999998</v>
      </c>
      <c r="J29" s="9">
        <v>0.49531999999999998</v>
      </c>
      <c r="K29" s="11">
        <v>0.49642999999999998</v>
      </c>
    </row>
    <row r="30" spans="1:11" ht="15" thickBot="1" x14ac:dyDescent="0.35">
      <c r="A30" s="8">
        <v>2.7</v>
      </c>
      <c r="B30" s="9">
        <v>0.49653000000000003</v>
      </c>
      <c r="C30" s="9">
        <v>0.49664000000000003</v>
      </c>
      <c r="D30" s="9">
        <v>0.49674000000000001</v>
      </c>
      <c r="E30" s="9">
        <v>0.49682999999999999</v>
      </c>
      <c r="F30" s="9">
        <v>0.49692999999999998</v>
      </c>
      <c r="G30" s="9">
        <v>0.49702000000000002</v>
      </c>
      <c r="H30" s="9">
        <v>0.49711</v>
      </c>
      <c r="I30" s="9">
        <v>0.49719999999999998</v>
      </c>
      <c r="J30" s="9">
        <v>0.49728</v>
      </c>
      <c r="K30" s="11">
        <v>0.49736000000000002</v>
      </c>
    </row>
    <row r="31" spans="1:11" ht="15" thickBot="1" x14ac:dyDescent="0.35">
      <c r="A31" s="8">
        <v>2.8</v>
      </c>
      <c r="B31" s="9">
        <v>0.49743999999999999</v>
      </c>
      <c r="C31" s="9">
        <v>0.49752000000000002</v>
      </c>
      <c r="D31" s="9">
        <v>0.49759999999999999</v>
      </c>
      <c r="E31" s="9">
        <v>0.49767</v>
      </c>
      <c r="F31" s="9">
        <v>0.49774000000000002</v>
      </c>
      <c r="G31" s="9">
        <v>0.49780999999999997</v>
      </c>
      <c r="H31" s="9">
        <v>0.49787999999999999</v>
      </c>
      <c r="I31" s="9">
        <v>0.49795</v>
      </c>
      <c r="J31" s="9">
        <v>0.49801000000000001</v>
      </c>
      <c r="K31" s="11">
        <v>0.49807000000000001</v>
      </c>
    </row>
    <row r="32" spans="1:11" ht="15" thickBot="1" x14ac:dyDescent="0.35">
      <c r="A32" s="8">
        <v>2.9</v>
      </c>
      <c r="B32" s="9">
        <v>0.49813000000000002</v>
      </c>
      <c r="C32" s="9">
        <v>0.49819000000000002</v>
      </c>
      <c r="D32" s="9">
        <v>0.49825000000000003</v>
      </c>
      <c r="E32" s="9">
        <v>0.49830999999999998</v>
      </c>
      <c r="F32" s="9">
        <v>0.49836000000000003</v>
      </c>
      <c r="G32" s="9">
        <v>0.49841000000000002</v>
      </c>
      <c r="H32" s="9">
        <v>0.49846000000000001</v>
      </c>
      <c r="I32" s="9">
        <v>0.49851000000000001</v>
      </c>
      <c r="J32" s="9">
        <v>0.49856</v>
      </c>
      <c r="K32" s="11">
        <v>0.49861</v>
      </c>
    </row>
    <row r="33" spans="1:11" ht="15" thickBot="1" x14ac:dyDescent="0.35">
      <c r="A33" s="8">
        <v>3</v>
      </c>
      <c r="B33" s="9">
        <v>0.49864999999999998</v>
      </c>
      <c r="C33" s="9">
        <v>0.49869000000000002</v>
      </c>
      <c r="D33" s="9">
        <v>0.49874000000000002</v>
      </c>
      <c r="E33" s="9">
        <v>0.49878</v>
      </c>
      <c r="F33" s="9">
        <v>0.49881999999999999</v>
      </c>
      <c r="G33" s="9">
        <v>0.49886000000000003</v>
      </c>
      <c r="H33" s="9">
        <v>0.49889</v>
      </c>
      <c r="I33" s="9">
        <v>0.49892999999999998</v>
      </c>
      <c r="J33" s="9">
        <v>0.49897000000000002</v>
      </c>
      <c r="K33" s="11">
        <v>0.499</v>
      </c>
    </row>
    <row r="34" spans="1:11" ht="15" thickBot="1" x14ac:dyDescent="0.35">
      <c r="A34" s="8">
        <v>3.1</v>
      </c>
      <c r="B34" s="9">
        <v>0.49902999999999997</v>
      </c>
      <c r="C34" s="9">
        <v>0.49906</v>
      </c>
      <c r="D34" s="9">
        <v>0.49909999999999999</v>
      </c>
      <c r="E34" s="9">
        <v>0.49913000000000002</v>
      </c>
      <c r="F34" s="9">
        <v>0.49915999999999999</v>
      </c>
      <c r="G34" s="9">
        <v>0.49918000000000001</v>
      </c>
      <c r="H34" s="9">
        <v>0.49920999999999999</v>
      </c>
      <c r="I34" s="9">
        <v>0.49924000000000002</v>
      </c>
      <c r="J34" s="9">
        <v>0.49925999999999998</v>
      </c>
      <c r="K34" s="11">
        <v>0.49929000000000001</v>
      </c>
    </row>
  </sheetData>
  <mergeCells count="11">
    <mergeCell ref="G1:G2"/>
    <mergeCell ref="H1:H2"/>
    <mergeCell ref="I1:I2"/>
    <mergeCell ref="J1:J2"/>
    <mergeCell ref="K1:K2"/>
    <mergeCell ref="F1:F2"/>
    <mergeCell ref="A1:A2"/>
    <mergeCell ref="B1:B2"/>
    <mergeCell ref="C1:C2"/>
    <mergeCell ref="D1:D2"/>
    <mergeCell ref="E1:E2"/>
  </mergeCells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Equation.3" shapeId="3073" r:id="rId3">
          <objectPr defaultSize="0" autoPict="0" r:id="rId4">
            <anchor moveWithCells="1" sizeWithCells="1">
              <from>
                <xdr:col>0</xdr:col>
                <xdr:colOff>251460</xdr:colOff>
                <xdr:row>0</xdr:row>
                <xdr:rowOff>7620</xdr:rowOff>
              </from>
              <to>
                <xdr:col>0</xdr:col>
                <xdr:colOff>594360</xdr:colOff>
                <xdr:row>1</xdr:row>
                <xdr:rowOff>60960</xdr:rowOff>
              </to>
            </anchor>
          </objectPr>
        </oleObject>
      </mc:Choice>
      <mc:Fallback>
        <oleObject progId="Equation.3" shapeId="3073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2"/>
  <sheetViews>
    <sheetView workbookViewId="0">
      <selection activeCell="H3" sqref="H3"/>
    </sheetView>
  </sheetViews>
  <sheetFormatPr defaultRowHeight="14.4" x14ac:dyDescent="0.3"/>
  <sheetData>
    <row r="1" spans="1:11" ht="15.6" thickTop="1" thickBot="1" x14ac:dyDescent="0.35">
      <c r="A1" s="18" t="s">
        <v>21</v>
      </c>
      <c r="B1" s="19">
        <v>0.995</v>
      </c>
      <c r="C1" s="19">
        <v>0.99</v>
      </c>
      <c r="D1" s="19">
        <v>0.97499999999999998</v>
      </c>
      <c r="E1" s="19">
        <v>0.95</v>
      </c>
      <c r="F1" s="19">
        <v>0.9</v>
      </c>
      <c r="G1" s="20">
        <v>0.1</v>
      </c>
      <c r="H1" s="19">
        <v>0.05</v>
      </c>
      <c r="I1" s="19">
        <v>2.5000000000000001E-2</v>
      </c>
      <c r="J1" s="19">
        <v>0.01</v>
      </c>
      <c r="K1" s="21">
        <v>5.0000000000000001E-3</v>
      </c>
    </row>
    <row r="2" spans="1:11" ht="15.6" thickTop="1" thickBot="1" x14ac:dyDescent="0.35">
      <c r="A2" s="22">
        <v>1</v>
      </c>
      <c r="B2" s="23">
        <v>0</v>
      </c>
      <c r="C2" s="23">
        <v>0</v>
      </c>
      <c r="D2" s="23">
        <v>0</v>
      </c>
      <c r="E2" s="23">
        <v>0</v>
      </c>
      <c r="F2" s="23">
        <v>0.02</v>
      </c>
      <c r="G2" s="24">
        <v>2.7</v>
      </c>
      <c r="H2" s="23">
        <v>3.8</v>
      </c>
      <c r="I2" s="23">
        <v>5</v>
      </c>
      <c r="J2" s="23">
        <v>6.6</v>
      </c>
      <c r="K2" s="25">
        <v>7.9</v>
      </c>
    </row>
    <row r="3" spans="1:11" ht="15" thickBot="1" x14ac:dyDescent="0.35">
      <c r="A3" s="22">
        <v>2</v>
      </c>
      <c r="B3" s="23">
        <v>0.01</v>
      </c>
      <c r="C3" s="23">
        <v>0.02</v>
      </c>
      <c r="D3" s="23">
        <v>0.05</v>
      </c>
      <c r="E3" s="23">
        <v>0.1</v>
      </c>
      <c r="F3" s="23">
        <v>0.21</v>
      </c>
      <c r="G3" s="24">
        <v>4.5999999999999996</v>
      </c>
      <c r="H3" s="23">
        <v>6</v>
      </c>
      <c r="I3" s="23">
        <v>7.4</v>
      </c>
      <c r="J3" s="23">
        <v>9.1999999999999993</v>
      </c>
      <c r="K3" s="25">
        <v>10.6</v>
      </c>
    </row>
    <row r="4" spans="1:11" ht="15" thickBot="1" x14ac:dyDescent="0.35">
      <c r="A4" s="22">
        <v>3</v>
      </c>
      <c r="B4" s="23">
        <v>7.0000000000000007E-2</v>
      </c>
      <c r="C4" s="23">
        <v>0.12</v>
      </c>
      <c r="D4" s="23">
        <v>0.22</v>
      </c>
      <c r="E4" s="23">
        <v>0.35</v>
      </c>
      <c r="F4" s="23">
        <v>0.57999999999999996</v>
      </c>
      <c r="G4" s="24">
        <v>6.3</v>
      </c>
      <c r="H4" s="23">
        <v>7.8</v>
      </c>
      <c r="I4" s="23">
        <v>9.4</v>
      </c>
      <c r="J4" s="23">
        <v>11.3</v>
      </c>
      <c r="K4" s="25">
        <v>12.8</v>
      </c>
    </row>
    <row r="5" spans="1:11" ht="15" thickBot="1" x14ac:dyDescent="0.35">
      <c r="A5" s="22">
        <v>4</v>
      </c>
      <c r="B5" s="23">
        <v>0.21</v>
      </c>
      <c r="C5" s="23">
        <v>0.3</v>
      </c>
      <c r="D5" s="23">
        <v>0.48</v>
      </c>
      <c r="E5" s="23">
        <v>0.71</v>
      </c>
      <c r="F5" s="23">
        <v>1.06</v>
      </c>
      <c r="G5" s="24">
        <v>7.8</v>
      </c>
      <c r="H5" s="23">
        <v>9.5</v>
      </c>
      <c r="I5" s="23">
        <v>11.1</v>
      </c>
      <c r="J5" s="23">
        <v>13.3</v>
      </c>
      <c r="K5" s="25">
        <v>14.9</v>
      </c>
    </row>
    <row r="6" spans="1:11" ht="15" thickBot="1" x14ac:dyDescent="0.35">
      <c r="A6" s="22">
        <v>5</v>
      </c>
      <c r="B6" s="23">
        <v>0.41</v>
      </c>
      <c r="C6" s="23">
        <v>0.55000000000000004</v>
      </c>
      <c r="D6" s="23">
        <v>0.83</v>
      </c>
      <c r="E6" s="23">
        <v>1.1499999999999999</v>
      </c>
      <c r="F6" s="23">
        <v>1.61</v>
      </c>
      <c r="G6" s="24">
        <v>9.1999999999999993</v>
      </c>
      <c r="H6" s="23">
        <v>11.1</v>
      </c>
      <c r="I6" s="23">
        <v>12.8</v>
      </c>
      <c r="J6" s="23">
        <v>15.1</v>
      </c>
      <c r="K6" s="25">
        <v>16.7</v>
      </c>
    </row>
    <row r="7" spans="1:11" ht="15" thickBot="1" x14ac:dyDescent="0.35">
      <c r="A7" s="22">
        <v>6</v>
      </c>
      <c r="B7" s="23">
        <v>0.68</v>
      </c>
      <c r="C7" s="23">
        <v>0.87</v>
      </c>
      <c r="D7" s="23">
        <v>1.24</v>
      </c>
      <c r="E7" s="23">
        <v>1.64</v>
      </c>
      <c r="F7" s="23">
        <v>2.2000000000000002</v>
      </c>
      <c r="G7" s="24">
        <v>10.6</v>
      </c>
      <c r="H7" s="23">
        <v>12.6</v>
      </c>
      <c r="I7" s="23">
        <v>14.4</v>
      </c>
      <c r="J7" s="23">
        <v>16.8</v>
      </c>
      <c r="K7" s="25">
        <v>18.5</v>
      </c>
    </row>
    <row r="8" spans="1:11" ht="15" thickBot="1" x14ac:dyDescent="0.35">
      <c r="A8" s="22">
        <v>7</v>
      </c>
      <c r="B8" s="23">
        <v>0.99</v>
      </c>
      <c r="C8" s="23">
        <v>1.24</v>
      </c>
      <c r="D8" s="23">
        <v>1.69</v>
      </c>
      <c r="E8" s="23">
        <v>2.17</v>
      </c>
      <c r="F8" s="23">
        <v>2.83</v>
      </c>
      <c r="G8" s="24">
        <v>12</v>
      </c>
      <c r="H8" s="23">
        <v>14.1</v>
      </c>
      <c r="I8" s="23">
        <v>16</v>
      </c>
      <c r="J8" s="23">
        <v>18.5</v>
      </c>
      <c r="K8" s="25">
        <v>20.3</v>
      </c>
    </row>
    <row r="9" spans="1:11" ht="15" thickBot="1" x14ac:dyDescent="0.35">
      <c r="A9" s="26">
        <v>8</v>
      </c>
      <c r="B9" s="27">
        <v>1.34</v>
      </c>
      <c r="C9" s="27">
        <v>1.65</v>
      </c>
      <c r="D9" s="27">
        <v>2.1800000000000002</v>
      </c>
      <c r="E9" s="27">
        <v>2.73</v>
      </c>
      <c r="F9" s="27">
        <v>3.49</v>
      </c>
      <c r="G9" s="28">
        <v>13.4</v>
      </c>
      <c r="H9" s="23">
        <v>15.5</v>
      </c>
      <c r="I9" s="23">
        <v>17.5</v>
      </c>
      <c r="J9" s="23">
        <v>20.100000000000001</v>
      </c>
      <c r="K9" s="25">
        <v>22</v>
      </c>
    </row>
    <row r="10" spans="1:11" ht="15" thickBot="1" x14ac:dyDescent="0.35">
      <c r="A10" s="29">
        <v>9</v>
      </c>
      <c r="B10" s="30">
        <v>1.74</v>
      </c>
      <c r="C10" s="30">
        <v>2.09</v>
      </c>
      <c r="D10" s="30">
        <v>2.7</v>
      </c>
      <c r="E10" s="30">
        <v>3.33</v>
      </c>
      <c r="F10" s="30">
        <v>4.17</v>
      </c>
      <c r="G10" s="31">
        <v>14.7</v>
      </c>
      <c r="H10" s="23">
        <v>16.899999999999999</v>
      </c>
      <c r="I10" s="23">
        <v>19</v>
      </c>
      <c r="J10" s="23">
        <v>21.7</v>
      </c>
      <c r="K10" s="25">
        <v>23.6</v>
      </c>
    </row>
    <row r="11" spans="1:11" ht="15" thickBot="1" x14ac:dyDescent="0.35">
      <c r="A11" s="22">
        <v>10</v>
      </c>
      <c r="B11" s="23">
        <v>2.16</v>
      </c>
      <c r="C11" s="23">
        <v>2.56</v>
      </c>
      <c r="D11" s="23">
        <v>3.25</v>
      </c>
      <c r="E11" s="23">
        <v>3.94</v>
      </c>
      <c r="F11" s="23">
        <v>4.87</v>
      </c>
      <c r="G11" s="23">
        <v>16</v>
      </c>
      <c r="H11" s="23">
        <v>18.3</v>
      </c>
      <c r="I11" s="23">
        <v>20.5</v>
      </c>
      <c r="J11" s="23">
        <v>23.2</v>
      </c>
      <c r="K11" s="25">
        <v>25.2</v>
      </c>
    </row>
    <row r="12" spans="1:11" ht="15" thickBot="1" x14ac:dyDescent="0.35">
      <c r="A12" s="22">
        <v>11</v>
      </c>
      <c r="B12" s="23">
        <v>2.6</v>
      </c>
      <c r="C12" s="23">
        <v>3.05</v>
      </c>
      <c r="D12" s="23">
        <v>3.82</v>
      </c>
      <c r="E12" s="23">
        <v>4.57</v>
      </c>
      <c r="F12" s="23">
        <v>5.58</v>
      </c>
      <c r="G12" s="23">
        <v>17.3</v>
      </c>
      <c r="H12" s="23">
        <v>19.7</v>
      </c>
      <c r="I12" s="23">
        <v>21.9</v>
      </c>
      <c r="J12" s="23">
        <v>24.7</v>
      </c>
      <c r="K12" s="25">
        <v>26.8</v>
      </c>
    </row>
    <row r="13" spans="1:11" ht="15" thickBot="1" x14ac:dyDescent="0.35">
      <c r="A13" s="22">
        <v>12</v>
      </c>
      <c r="B13" s="23">
        <v>3.07</v>
      </c>
      <c r="C13" s="23">
        <v>3.57</v>
      </c>
      <c r="D13" s="23">
        <v>4.4000000000000004</v>
      </c>
      <c r="E13" s="23">
        <v>5.23</v>
      </c>
      <c r="F13" s="23">
        <v>6.3</v>
      </c>
      <c r="G13" s="23">
        <v>18.5</v>
      </c>
      <c r="H13" s="23">
        <v>21</v>
      </c>
      <c r="I13" s="23">
        <v>23.3</v>
      </c>
      <c r="J13" s="23">
        <v>26.2</v>
      </c>
      <c r="K13" s="25">
        <v>28.3</v>
      </c>
    </row>
    <row r="14" spans="1:11" ht="15" thickBot="1" x14ac:dyDescent="0.35">
      <c r="A14" s="22">
        <v>13</v>
      </c>
      <c r="B14" s="23">
        <v>3.57</v>
      </c>
      <c r="C14" s="23">
        <v>4.1100000000000003</v>
      </c>
      <c r="D14" s="23">
        <v>5.01</v>
      </c>
      <c r="E14" s="23">
        <v>5.89</v>
      </c>
      <c r="F14" s="23">
        <v>7.04</v>
      </c>
      <c r="G14" s="23">
        <v>19.8</v>
      </c>
      <c r="H14" s="23">
        <v>22.4</v>
      </c>
      <c r="I14" s="23">
        <v>24.7</v>
      </c>
      <c r="J14" s="23">
        <v>27.7</v>
      </c>
      <c r="K14" s="25">
        <v>29.8</v>
      </c>
    </row>
    <row r="15" spans="1:11" ht="15" thickBot="1" x14ac:dyDescent="0.35">
      <c r="A15" s="22">
        <v>14</v>
      </c>
      <c r="B15" s="23">
        <v>4.07</v>
      </c>
      <c r="C15" s="23">
        <v>4.66</v>
      </c>
      <c r="D15" s="23">
        <v>5.63</v>
      </c>
      <c r="E15" s="23">
        <v>6.57</v>
      </c>
      <c r="F15" s="23">
        <v>7.79</v>
      </c>
      <c r="G15" s="23">
        <v>21</v>
      </c>
      <c r="H15" s="23">
        <v>23.7</v>
      </c>
      <c r="I15" s="23">
        <v>26.1</v>
      </c>
      <c r="J15" s="23">
        <v>29.1</v>
      </c>
      <c r="K15" s="25">
        <v>31.3</v>
      </c>
    </row>
    <row r="16" spans="1:11" ht="15" thickBot="1" x14ac:dyDescent="0.35">
      <c r="A16" s="22">
        <v>15</v>
      </c>
      <c r="B16" s="23">
        <v>4.5999999999999996</v>
      </c>
      <c r="C16" s="23">
        <v>5.23</v>
      </c>
      <c r="D16" s="23">
        <v>6.26</v>
      </c>
      <c r="E16" s="23">
        <v>7.26</v>
      </c>
      <c r="F16" s="23">
        <v>8.5500000000000007</v>
      </c>
      <c r="G16" s="23">
        <v>22.3</v>
      </c>
      <c r="H16" s="23">
        <v>25</v>
      </c>
      <c r="I16" s="23">
        <v>27.5</v>
      </c>
      <c r="J16" s="23">
        <v>30.6</v>
      </c>
      <c r="K16" s="25">
        <v>32.799999999999997</v>
      </c>
    </row>
    <row r="17" spans="1:11" ht="15" thickBot="1" x14ac:dyDescent="0.35">
      <c r="A17" s="22">
        <v>16</v>
      </c>
      <c r="B17" s="23">
        <v>5.14</v>
      </c>
      <c r="C17" s="23">
        <v>5.81</v>
      </c>
      <c r="D17" s="23">
        <v>6.91</v>
      </c>
      <c r="E17" s="23">
        <v>7.96</v>
      </c>
      <c r="F17" s="23">
        <v>9.31</v>
      </c>
      <c r="G17" s="23">
        <v>23.5</v>
      </c>
      <c r="H17" s="23">
        <v>26.3</v>
      </c>
      <c r="I17" s="23">
        <v>28.8</v>
      </c>
      <c r="J17" s="23">
        <v>32</v>
      </c>
      <c r="K17" s="25">
        <v>34.299999999999997</v>
      </c>
    </row>
    <row r="18" spans="1:11" ht="15" thickBot="1" x14ac:dyDescent="0.35">
      <c r="A18" s="22">
        <v>17</v>
      </c>
      <c r="B18" s="23">
        <v>5.7</v>
      </c>
      <c r="C18" s="23">
        <v>6.41</v>
      </c>
      <c r="D18" s="23">
        <v>7.56</v>
      </c>
      <c r="E18" s="23">
        <v>8.67</v>
      </c>
      <c r="F18" s="23">
        <v>10.09</v>
      </c>
      <c r="G18" s="23">
        <v>24.8</v>
      </c>
      <c r="H18" s="23">
        <v>27.6</v>
      </c>
      <c r="I18" s="23">
        <v>30.2</v>
      </c>
      <c r="J18" s="23">
        <v>33.4</v>
      </c>
      <c r="K18" s="25">
        <v>35.700000000000003</v>
      </c>
    </row>
    <row r="19" spans="1:11" ht="15" thickBot="1" x14ac:dyDescent="0.35">
      <c r="A19" s="22">
        <v>18</v>
      </c>
      <c r="B19" s="23">
        <v>6.26</v>
      </c>
      <c r="C19" s="23">
        <v>7.01</v>
      </c>
      <c r="D19" s="23">
        <v>8.23</v>
      </c>
      <c r="E19" s="23">
        <v>9.39</v>
      </c>
      <c r="F19" s="23">
        <v>10.86</v>
      </c>
      <c r="G19" s="23">
        <v>26</v>
      </c>
      <c r="H19" s="23">
        <v>28.9</v>
      </c>
      <c r="I19" s="23">
        <v>31.5</v>
      </c>
      <c r="J19" s="23">
        <v>34.799999999999997</v>
      </c>
      <c r="K19" s="25">
        <v>37.200000000000003</v>
      </c>
    </row>
    <row r="20" spans="1:11" ht="15" thickBot="1" x14ac:dyDescent="0.35">
      <c r="A20" s="22">
        <v>19</v>
      </c>
      <c r="B20" s="23">
        <v>6.84</v>
      </c>
      <c r="C20" s="23">
        <v>7.63</v>
      </c>
      <c r="D20" s="23">
        <v>8.91</v>
      </c>
      <c r="E20" s="23">
        <v>10.119999999999999</v>
      </c>
      <c r="F20" s="23">
        <v>11.65</v>
      </c>
      <c r="G20" s="23">
        <v>27.2</v>
      </c>
      <c r="H20" s="23">
        <v>30.1</v>
      </c>
      <c r="I20" s="23">
        <v>32.9</v>
      </c>
      <c r="J20" s="23">
        <v>36.200000000000003</v>
      </c>
      <c r="K20" s="25">
        <v>38.6</v>
      </c>
    </row>
    <row r="21" spans="1:11" ht="15" thickBot="1" x14ac:dyDescent="0.35">
      <c r="A21" s="22">
        <v>20</v>
      </c>
      <c r="B21" s="23">
        <v>7.43</v>
      </c>
      <c r="C21" s="23">
        <v>8.26</v>
      </c>
      <c r="D21" s="23">
        <v>9.59</v>
      </c>
      <c r="E21" s="23">
        <v>10.85</v>
      </c>
      <c r="F21" s="23">
        <v>12.44</v>
      </c>
      <c r="G21" s="23">
        <v>28.4</v>
      </c>
      <c r="H21" s="23">
        <v>31.4</v>
      </c>
      <c r="I21" s="23">
        <v>34.200000000000003</v>
      </c>
      <c r="J21" s="23">
        <v>37.6</v>
      </c>
      <c r="K21" s="25">
        <v>40</v>
      </c>
    </row>
    <row r="22" spans="1:11" ht="15" thickBot="1" x14ac:dyDescent="0.35">
      <c r="A22" s="22">
        <v>21</v>
      </c>
      <c r="B22" s="23">
        <v>8.0299999999999994</v>
      </c>
      <c r="C22" s="23">
        <v>8.9</v>
      </c>
      <c r="D22" s="23">
        <v>10.28</v>
      </c>
      <c r="E22" s="23">
        <v>11.59</v>
      </c>
      <c r="F22" s="23">
        <v>13.24</v>
      </c>
      <c r="G22" s="23">
        <v>29.6</v>
      </c>
      <c r="H22" s="23">
        <v>32.700000000000003</v>
      </c>
      <c r="I22" s="23">
        <v>35.5</v>
      </c>
      <c r="J22" s="23">
        <v>38.9</v>
      </c>
      <c r="K22" s="25">
        <v>41.4</v>
      </c>
    </row>
    <row r="23" spans="1:11" ht="15" thickBot="1" x14ac:dyDescent="0.35">
      <c r="A23" s="22">
        <v>22</v>
      </c>
      <c r="B23" s="23">
        <v>8.64</v>
      </c>
      <c r="C23" s="23">
        <v>9.51</v>
      </c>
      <c r="D23" s="23">
        <v>10.98</v>
      </c>
      <c r="E23" s="23">
        <v>12.34</v>
      </c>
      <c r="F23" s="23">
        <v>14.04</v>
      </c>
      <c r="G23" s="23">
        <v>30.8</v>
      </c>
      <c r="H23" s="23">
        <v>33.9</v>
      </c>
      <c r="I23" s="23">
        <v>36.799999999999997</v>
      </c>
      <c r="J23" s="23">
        <v>40.299999999999997</v>
      </c>
      <c r="K23" s="25">
        <v>42.8</v>
      </c>
    </row>
    <row r="24" spans="1:11" ht="15" thickBot="1" x14ac:dyDescent="0.35">
      <c r="A24" s="22">
        <v>23</v>
      </c>
      <c r="B24" s="23">
        <v>9.26</v>
      </c>
      <c r="C24" s="23">
        <v>10.199999999999999</v>
      </c>
      <c r="D24" s="23">
        <v>11.69</v>
      </c>
      <c r="E24" s="23">
        <v>13.09</v>
      </c>
      <c r="F24" s="23">
        <v>14.58</v>
      </c>
      <c r="G24" s="23">
        <v>32</v>
      </c>
      <c r="H24" s="23">
        <v>35.200000000000003</v>
      </c>
      <c r="I24" s="23">
        <v>38.1</v>
      </c>
      <c r="J24" s="23">
        <v>41.6</v>
      </c>
      <c r="K24" s="25">
        <v>42.2</v>
      </c>
    </row>
    <row r="25" spans="1:11" ht="15" thickBot="1" x14ac:dyDescent="0.35">
      <c r="A25" s="22">
        <v>24</v>
      </c>
      <c r="B25" s="23">
        <v>9.89</v>
      </c>
      <c r="C25" s="23">
        <v>10.86</v>
      </c>
      <c r="D25" s="23">
        <v>12.4</v>
      </c>
      <c r="E25" s="23">
        <v>13.85</v>
      </c>
      <c r="F25" s="23">
        <v>15.66</v>
      </c>
      <c r="G25" s="23">
        <v>33.200000000000003</v>
      </c>
      <c r="H25" s="23">
        <v>36.4</v>
      </c>
      <c r="I25" s="23">
        <v>39.4</v>
      </c>
      <c r="J25" s="23">
        <v>43</v>
      </c>
      <c r="K25" s="25">
        <v>45.6</v>
      </c>
    </row>
    <row r="26" spans="1:11" ht="15" thickBot="1" x14ac:dyDescent="0.35">
      <c r="A26" s="22">
        <v>25</v>
      </c>
      <c r="B26" s="23">
        <v>10.52</v>
      </c>
      <c r="C26" s="23">
        <v>11.52</v>
      </c>
      <c r="D26" s="23">
        <v>13.12</v>
      </c>
      <c r="E26" s="23">
        <v>14.61</v>
      </c>
      <c r="F26" s="23">
        <v>16.47</v>
      </c>
      <c r="G26" s="23">
        <v>34.4</v>
      </c>
      <c r="H26" s="23">
        <v>37.700000000000003</v>
      </c>
      <c r="I26" s="23">
        <v>40.6</v>
      </c>
      <c r="J26" s="23">
        <v>44.3</v>
      </c>
      <c r="K26" s="25">
        <v>46.9</v>
      </c>
    </row>
    <row r="27" spans="1:11" ht="15" thickBot="1" x14ac:dyDescent="0.35">
      <c r="A27" s="22">
        <v>26</v>
      </c>
      <c r="B27" s="23">
        <v>11.16</v>
      </c>
      <c r="C27" s="23">
        <v>12.2</v>
      </c>
      <c r="D27" s="23">
        <v>13.84</v>
      </c>
      <c r="E27" s="23">
        <v>15.38</v>
      </c>
      <c r="F27" s="23">
        <v>17.29</v>
      </c>
      <c r="G27" s="23">
        <v>35.6</v>
      </c>
      <c r="H27" s="23">
        <v>38.9</v>
      </c>
      <c r="I27" s="23">
        <v>41.9</v>
      </c>
      <c r="J27" s="23">
        <v>45.6</v>
      </c>
      <c r="K27" s="25">
        <v>48.6</v>
      </c>
    </row>
    <row r="28" spans="1:11" ht="15" thickBot="1" x14ac:dyDescent="0.35">
      <c r="A28" s="22">
        <v>27</v>
      </c>
      <c r="B28" s="23">
        <v>11.81</v>
      </c>
      <c r="C28" s="23">
        <v>12.88</v>
      </c>
      <c r="D28" s="23">
        <v>14.57</v>
      </c>
      <c r="E28" s="23">
        <v>16.149999999999999</v>
      </c>
      <c r="F28" s="23">
        <v>18.11</v>
      </c>
      <c r="G28" s="23">
        <v>36.700000000000003</v>
      </c>
      <c r="H28" s="23">
        <v>40.1</v>
      </c>
      <c r="I28" s="23">
        <v>43.2</v>
      </c>
      <c r="J28" s="23">
        <v>47</v>
      </c>
      <c r="K28" s="25">
        <v>49.6</v>
      </c>
    </row>
    <row r="29" spans="1:11" ht="15" thickBot="1" x14ac:dyDescent="0.35">
      <c r="A29" s="22">
        <v>28</v>
      </c>
      <c r="B29" s="23">
        <v>12.46</v>
      </c>
      <c r="C29" s="23">
        <v>13.56</v>
      </c>
      <c r="D29" s="23">
        <v>15.31</v>
      </c>
      <c r="E29" s="23">
        <v>16.93</v>
      </c>
      <c r="F29" s="23">
        <v>18.940000000000001</v>
      </c>
      <c r="G29" s="23">
        <v>37.9</v>
      </c>
      <c r="H29" s="23">
        <v>41.3</v>
      </c>
      <c r="I29" s="23">
        <v>44.5</v>
      </c>
      <c r="J29" s="23">
        <v>48.3</v>
      </c>
      <c r="K29" s="25">
        <v>51</v>
      </c>
    </row>
    <row r="30" spans="1:11" ht="15" thickBot="1" x14ac:dyDescent="0.35">
      <c r="A30" s="22">
        <v>29</v>
      </c>
      <c r="B30" s="23">
        <v>13.12</v>
      </c>
      <c r="C30" s="23">
        <v>14.26</v>
      </c>
      <c r="D30" s="23">
        <v>16.05</v>
      </c>
      <c r="E30" s="23">
        <v>17.71</v>
      </c>
      <c r="F30" s="23">
        <v>19.77</v>
      </c>
      <c r="G30" s="23">
        <v>39.1</v>
      </c>
      <c r="H30" s="23">
        <v>42.6</v>
      </c>
      <c r="I30" s="23">
        <v>45.7</v>
      </c>
      <c r="J30" s="23">
        <v>49.6</v>
      </c>
      <c r="K30" s="25">
        <v>52.3</v>
      </c>
    </row>
    <row r="31" spans="1:11" ht="15" thickBot="1" x14ac:dyDescent="0.35">
      <c r="A31" s="32">
        <v>30</v>
      </c>
      <c r="B31" s="33">
        <v>13.79</v>
      </c>
      <c r="C31" s="33">
        <v>14.95</v>
      </c>
      <c r="D31" s="33">
        <v>16.79</v>
      </c>
      <c r="E31" s="33">
        <v>18.489999999999998</v>
      </c>
      <c r="F31" s="33">
        <v>20.6</v>
      </c>
      <c r="G31" s="33">
        <v>40.299999999999997</v>
      </c>
      <c r="H31" s="33">
        <v>43.8</v>
      </c>
      <c r="I31" s="33">
        <v>47</v>
      </c>
      <c r="J31" s="33">
        <v>50.9</v>
      </c>
      <c r="K31" s="34">
        <v>53.7</v>
      </c>
    </row>
    <row r="32" spans="1:11" ht="15" thickTop="1" x14ac:dyDescent="0.3"/>
  </sheetData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MSDraw" shapeId="4097" r:id="rId3">
          <objectPr defaultSize="0" autoPict="0" r:id="rId4">
            <anchor moveWithCells="1" sizeWithCells="1">
              <from>
                <xdr:col>11</xdr:col>
                <xdr:colOff>426720</xdr:colOff>
                <xdr:row>0</xdr:row>
                <xdr:rowOff>99060</xdr:rowOff>
              </from>
              <to>
                <xdr:col>16</xdr:col>
                <xdr:colOff>335280</xdr:colOff>
                <xdr:row>8</xdr:row>
                <xdr:rowOff>137160</xdr:rowOff>
              </to>
            </anchor>
          </objectPr>
        </oleObject>
      </mc:Choice>
      <mc:Fallback>
        <oleObject progId="MSDraw" shapeId="4097" r:id="rId3"/>
      </mc:Fallback>
    </mc:AlternateContent>
    <mc:AlternateContent xmlns:mc="http://schemas.openxmlformats.org/markup-compatibility/2006">
      <mc:Choice Requires="x14">
        <oleObject progId="Equation.3" shapeId="4098" r:id="rId5">
          <objectPr defaultSize="0" autoPict="0" r:id="rId6">
            <anchor moveWithCells="1" sizeWithCells="1">
              <from>
                <xdr:col>12</xdr:col>
                <xdr:colOff>0</xdr:colOff>
                <xdr:row>10</xdr:row>
                <xdr:rowOff>0</xdr:rowOff>
              </from>
              <to>
                <xdr:col>12</xdr:col>
                <xdr:colOff>495300</xdr:colOff>
                <xdr:row>11</xdr:row>
                <xdr:rowOff>38100</xdr:rowOff>
              </to>
            </anchor>
          </objectPr>
        </oleObject>
      </mc:Choice>
      <mc:Fallback>
        <oleObject progId="Equation.3" shapeId="4098" r:id="rId5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15"/>
  <sheetViews>
    <sheetView workbookViewId="0">
      <selection activeCell="J15" sqref="J15"/>
    </sheetView>
  </sheetViews>
  <sheetFormatPr defaultRowHeight="14.4" x14ac:dyDescent="0.3"/>
  <sheetData>
    <row r="1" spans="1:1" x14ac:dyDescent="0.3">
      <c r="A1" s="39" t="s">
        <v>0</v>
      </c>
    </row>
    <row r="3" spans="1:1" x14ac:dyDescent="0.3">
      <c r="A3" t="s">
        <v>1</v>
      </c>
    </row>
    <row r="7" spans="1:1" x14ac:dyDescent="0.3">
      <c r="A7" s="39" t="s">
        <v>7</v>
      </c>
    </row>
    <row r="9" spans="1:1" x14ac:dyDescent="0.3">
      <c r="A9" t="s">
        <v>1</v>
      </c>
    </row>
    <row r="13" spans="1:1" x14ac:dyDescent="0.3">
      <c r="A13" s="39" t="s">
        <v>28</v>
      </c>
    </row>
    <row r="15" spans="1:1" x14ac:dyDescent="0.3">
      <c r="A15" t="s">
        <v>1</v>
      </c>
    </row>
  </sheetData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Mediánový test</vt:lpstr>
      <vt:lpstr>Test dobré shody</vt:lpstr>
      <vt:lpstr>Test nezávislosti</vt:lpstr>
      <vt:lpstr>Test nezávislot 4polní tabulka</vt:lpstr>
      <vt:lpstr>normální</vt:lpstr>
      <vt:lpstr>Chi kvadrát</vt:lpstr>
      <vt:lpstr>vzorce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2020-04-05T19:35:56Z</dcterms:modified>
</cp:coreProperties>
</file>