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 activeTab="1"/>
  </bookViews>
  <sheets>
    <sheet name="List4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G11" i="1"/>
  <c r="H8"/>
  <c r="H7"/>
  <c r="H6"/>
  <c r="H5"/>
  <c r="H4"/>
  <c r="H3"/>
  <c r="G8"/>
  <c r="G7"/>
  <c r="G6"/>
  <c r="G5"/>
  <c r="G4"/>
  <c r="G3"/>
  <c r="F4"/>
  <c r="F5"/>
  <c r="F6"/>
  <c r="F7"/>
  <c r="F3"/>
  <c r="E9"/>
  <c r="E8"/>
  <c r="D9"/>
  <c r="D8"/>
  <c r="D7"/>
  <c r="D6"/>
  <c r="D5"/>
  <c r="D4"/>
  <c r="D3"/>
  <c r="C9"/>
  <c r="C8"/>
  <c r="B9"/>
  <c r="B8"/>
</calcChain>
</file>

<file path=xl/sharedStrings.xml><?xml version="1.0" encoding="utf-8"?>
<sst xmlns="http://schemas.openxmlformats.org/spreadsheetml/2006/main" count="64" uniqueCount="60">
  <si>
    <t>x</t>
  </si>
  <si>
    <t>y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</si>
  <si>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</si>
  <si>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</si>
  <si>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</si>
  <si>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</si>
  <si>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</si>
  <si>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</si>
  <si>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</si>
  <si>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</si>
  <si>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</si>
  <si>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</si>
  <si>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</si>
  <si>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Rozdíl</t>
  </si>
  <si>
    <t>SS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</si>
  <si>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</si>
  <si>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</si>
  <si>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</si>
  <si>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</si>
  <si>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</si>
  <si>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</si>
  <si>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</si>
  <si>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</si>
  <si>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REZIDUA</t>
  </si>
  <si>
    <t>Očekávané y</t>
  </si>
  <si>
    <t>výdaje</t>
  </si>
  <si>
    <t>zisk</t>
  </si>
  <si>
    <t>tis.kč</t>
  </si>
  <si>
    <t>souč</t>
  </si>
  <si>
    <t>prům</t>
  </si>
  <si>
    <t>x.y</t>
  </si>
  <si>
    <t>xna2</t>
  </si>
  <si>
    <t>b1=1,96</t>
  </si>
  <si>
    <t>b0=5,74</t>
  </si>
  <si>
    <t>Y</t>
  </si>
  <si>
    <t>xxxx</t>
  </si>
  <si>
    <t>ST</t>
  </si>
  <si>
    <t>Sy</t>
  </si>
  <si>
    <t>Rna2=20/21,2</t>
  </si>
  <si>
    <t>model vysvětluje 94%</t>
  </si>
  <si>
    <t>celkové variability</t>
  </si>
  <si>
    <t>n=5</t>
  </si>
  <si>
    <t>koef. Dete</t>
  </si>
  <si>
    <t>upravený Rna2</t>
  </si>
  <si>
    <t>koef. Korelace R</t>
  </si>
  <si>
    <t>je menší než 0,05; tzn. Model</t>
  </si>
  <si>
    <t>je zvolen OK</t>
  </si>
  <si>
    <t>b1</t>
  </si>
  <si>
    <t>b0</t>
  </si>
  <si>
    <r>
      <t>y=5,74+</t>
    </r>
    <r>
      <rPr>
        <sz val="28"/>
        <color rgb="FFFF0000"/>
        <rFont val="Calibri"/>
        <family val="2"/>
        <charset val="238"/>
        <scheme val="minor"/>
      </rPr>
      <t>1,96</t>
    </r>
    <r>
      <rPr>
        <sz val="28"/>
        <color theme="1"/>
        <rFont val="Calibri"/>
        <family val="2"/>
        <charset val="238"/>
        <scheme val="minor"/>
      </rPr>
      <t>*x</t>
    </r>
  </si>
  <si>
    <t>H0: b1=0;    H1: b1není 0</t>
  </si>
  <si>
    <t xml:space="preserve">je menší než </t>
  </si>
  <si>
    <t>0,05; H0 zamítám</t>
  </si>
  <si>
    <t>tzn. Že b1 je stat.význ.</t>
  </si>
  <si>
    <t>tj. není nulový</t>
  </si>
  <si>
    <t>intervaly spoleh</t>
  </si>
  <si>
    <t>95% interval spoleh. Pro b1= (1,1;  2,84)</t>
  </si>
  <si>
    <t>Dolní 99</t>
  </si>
  <si>
    <t>Horní 99</t>
  </si>
  <si>
    <t>rez = skut - teort.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</si>
</sst>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8"/>
      <color rgb="FFFF0000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2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2" xfId="0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1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1" fillId="2" borderId="1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Bodový</a:t>
            </a:r>
            <a:r>
              <a:rPr lang="cs-CZ" baseline="0"/>
              <a:t> graf</a:t>
            </a:r>
            <a:endParaRPr lang="cs-CZ"/>
          </a:p>
        </c:rich>
      </c:tx>
      <c:layout/>
    </c:title>
    <c:plotArea>
      <c:layout/>
      <c:scatterChart>
        <c:scatterStyle val="lineMarker"/>
        <c:ser>
          <c:idx val="1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962604111227866"/>
                  <c:y val="0.4070483377077865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2000" baseline="0"/>
                      <a:t>y = 1,9615x + 5,7308
R² = 0,9438</a:t>
                    </a:r>
                    <a:endParaRPr lang="en-US" sz="2000"/>
                  </a:p>
                </c:rich>
              </c:tx>
              <c:numFmt formatCode="General" sourceLinked="0"/>
            </c:trendlineLbl>
          </c:trendline>
          <c:xVal>
            <c:numRef>
              <c:f>List1!$B$3:$B$7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List1!$C$3:$C$7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11</c:v>
                </c:pt>
                <c:pt idx="3">
                  <c:v>13</c:v>
                </c:pt>
                <c:pt idx="4">
                  <c:v>16</c:v>
                </c:pt>
              </c:numCache>
            </c:numRef>
          </c:yVal>
        </c:ser>
        <c:dLbls/>
        <c:axId val="116849280"/>
        <c:axId val="100966784"/>
      </c:scatterChart>
      <c:valAx>
        <c:axId val="116849280"/>
        <c:scaling>
          <c:orientation val="minMax"/>
        </c:scaling>
        <c:axPos val="b"/>
        <c:numFmt formatCode="General" sourceLinked="1"/>
        <c:majorTickMark val="none"/>
        <c:tickLblPos val="nextTo"/>
        <c:crossAx val="100966784"/>
        <c:crosses val="autoZero"/>
        <c:crossBetween val="midCat"/>
      </c:valAx>
      <c:valAx>
        <c:axId val="100966784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116849280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</xdr:row>
      <xdr:rowOff>0</xdr:rowOff>
    </xdr:from>
    <xdr:to>
      <xdr:col>17</xdr:col>
      <xdr:colOff>133350</xdr:colOff>
      <xdr:row>8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opLeftCell="A17" workbookViewId="0">
      <selection activeCell="D25" sqref="D25"/>
    </sheetView>
  </sheetViews>
  <sheetFormatPr defaultRowHeight="36"/>
  <cols>
    <col min="1" max="1" width="40.5703125" style="1" customWidth="1"/>
    <col min="2" max="2" width="37.7109375" style="1" customWidth="1"/>
    <col min="3" max="3" width="45.140625" style="1" bestFit="1" customWidth="1"/>
    <col min="4" max="5" width="32.42578125" style="1" bestFit="1" customWidth="1"/>
    <col min="6" max="6" width="28.140625" style="1" customWidth="1"/>
    <col min="7" max="9" width="32.42578125" style="1" bestFit="1" customWidth="1"/>
    <col min="10" max="16384" width="9.140625" style="1"/>
  </cols>
  <sheetData>
    <row r="1" spans="1:9">
      <c r="A1" s="1" t="s">
        <v>2</v>
      </c>
    </row>
    <row r="2" spans="1:9" ht="36.75" thickBot="1"/>
    <row r="3" spans="1:9">
      <c r="A3" s="6" t="s">
        <v>3</v>
      </c>
      <c r="B3" s="6"/>
    </row>
    <row r="4" spans="1:9">
      <c r="A4" s="7" t="s">
        <v>4</v>
      </c>
      <c r="B4" s="7">
        <v>0.97147263014331064</v>
      </c>
      <c r="C4" s="1" t="s">
        <v>44</v>
      </c>
    </row>
    <row r="5" spans="1:9">
      <c r="A5" s="10" t="s">
        <v>5</v>
      </c>
      <c r="B5" s="10">
        <v>0.94375907111756163</v>
      </c>
      <c r="C5" s="1" t="s">
        <v>42</v>
      </c>
    </row>
    <row r="6" spans="1:9">
      <c r="A6" s="7" t="s">
        <v>6</v>
      </c>
      <c r="B6" s="11">
        <v>0.92501209482341551</v>
      </c>
      <c r="C6" s="1" t="s">
        <v>43</v>
      </c>
    </row>
    <row r="7" spans="1:9">
      <c r="A7" s="7" t="s">
        <v>7</v>
      </c>
      <c r="B7" s="7">
        <v>0.63042517195611514</v>
      </c>
    </row>
    <row r="8" spans="1:9" ht="36.75" thickBot="1">
      <c r="A8" s="8" t="s">
        <v>8</v>
      </c>
      <c r="B8" s="8">
        <v>5</v>
      </c>
    </row>
    <row r="10" spans="1:9" ht="36.75" thickBot="1">
      <c r="A10" s="1" t="s">
        <v>9</v>
      </c>
    </row>
    <row r="11" spans="1:9">
      <c r="A11" s="9"/>
      <c r="B11" s="9" t="s">
        <v>13</v>
      </c>
      <c r="C11" s="9" t="s">
        <v>14</v>
      </c>
      <c r="D11" s="9" t="s">
        <v>15</v>
      </c>
      <c r="E11" s="9" t="s">
        <v>16</v>
      </c>
      <c r="F11" s="12" t="s">
        <v>17</v>
      </c>
    </row>
    <row r="12" spans="1:9">
      <c r="A12" s="7" t="s">
        <v>10</v>
      </c>
      <c r="B12" s="7">
        <v>1</v>
      </c>
      <c r="C12" s="7">
        <v>20.007692307692306</v>
      </c>
      <c r="D12" s="7">
        <v>20.007692307692306</v>
      </c>
      <c r="E12" s="7">
        <v>50.341935483870976</v>
      </c>
      <c r="F12" s="11">
        <v>5.7591620225019161E-3</v>
      </c>
    </row>
    <row r="13" spans="1:9">
      <c r="A13" s="7" t="s">
        <v>11</v>
      </c>
      <c r="B13" s="7">
        <v>3</v>
      </c>
      <c r="C13" s="7">
        <v>1.1923076923076921</v>
      </c>
      <c r="D13" s="7">
        <v>0.39743589743589736</v>
      </c>
      <c r="E13" s="7"/>
      <c r="F13" s="7" t="s">
        <v>45</v>
      </c>
    </row>
    <row r="14" spans="1:9" ht="36.75" thickBot="1">
      <c r="A14" s="8" t="s">
        <v>12</v>
      </c>
      <c r="B14" s="8">
        <v>4</v>
      </c>
      <c r="C14" s="8">
        <v>21.2</v>
      </c>
      <c r="D14" s="8"/>
      <c r="E14" s="8"/>
      <c r="F14" s="8" t="s">
        <v>46</v>
      </c>
    </row>
    <row r="15" spans="1:9" ht="36.75" thickBot="1"/>
    <row r="16" spans="1:9">
      <c r="A16" s="9"/>
      <c r="B16" s="9" t="s">
        <v>18</v>
      </c>
      <c r="C16" s="9" t="s">
        <v>7</v>
      </c>
      <c r="D16" s="9" t="s">
        <v>19</v>
      </c>
      <c r="E16" s="15" t="s">
        <v>20</v>
      </c>
      <c r="F16" s="9" t="s">
        <v>21</v>
      </c>
      <c r="G16" s="9" t="s">
        <v>22</v>
      </c>
      <c r="H16" s="9" t="s">
        <v>57</v>
      </c>
      <c r="I16" s="9" t="s">
        <v>58</v>
      </c>
    </row>
    <row r="17" spans="1:9">
      <c r="A17" s="13" t="s">
        <v>48</v>
      </c>
      <c r="B17" s="13">
        <v>5.7307692307692299</v>
      </c>
      <c r="C17" s="7">
        <v>0.98133467862869772</v>
      </c>
      <c r="D17" s="7">
        <v>5.8397704224386731</v>
      </c>
      <c r="E17" s="7">
        <v>1.0005471429490124E-2</v>
      </c>
      <c r="F17" s="7">
        <v>2.6077243089099773</v>
      </c>
      <c r="G17" s="7">
        <v>8.8538141526284821</v>
      </c>
      <c r="H17" s="7"/>
      <c r="I17" s="7"/>
    </row>
    <row r="18" spans="1:9" ht="36.75" thickBot="1">
      <c r="A18" s="14" t="s">
        <v>47</v>
      </c>
      <c r="B18" s="14">
        <v>1.9615384615384619</v>
      </c>
      <c r="C18" s="8">
        <v>0.2764597263185618</v>
      </c>
      <c r="D18" s="8">
        <v>7.0952051051305771</v>
      </c>
      <c r="E18" s="16">
        <v>5.7591620225019109E-3</v>
      </c>
      <c r="F18" s="16">
        <v>1.0817202270659168</v>
      </c>
      <c r="G18" s="16">
        <v>2.8413566960110073</v>
      </c>
      <c r="H18" s="8"/>
      <c r="I18" s="8"/>
    </row>
    <row r="19" spans="1:9">
      <c r="A19" s="1" t="s">
        <v>49</v>
      </c>
      <c r="E19" s="1" t="s">
        <v>51</v>
      </c>
      <c r="G19" s="1" t="s">
        <v>55</v>
      </c>
    </row>
    <row r="20" spans="1:9">
      <c r="A20" s="1" t="s">
        <v>50</v>
      </c>
      <c r="E20" s="1" t="s">
        <v>52</v>
      </c>
      <c r="G20" s="3" t="s">
        <v>56</v>
      </c>
      <c r="H20" s="3"/>
      <c r="I20" s="3"/>
    </row>
    <row r="21" spans="1:9">
      <c r="E21" s="1" t="s">
        <v>53</v>
      </c>
    </row>
    <row r="22" spans="1:9">
      <c r="A22" s="1" t="s">
        <v>23</v>
      </c>
      <c r="E22" s="1" t="s">
        <v>54</v>
      </c>
    </row>
    <row r="23" spans="1:9" ht="36.75" thickBot="1">
      <c r="C23" s="1" t="s">
        <v>59</v>
      </c>
    </row>
    <row r="24" spans="1:9">
      <c r="A24" s="9" t="s">
        <v>8</v>
      </c>
      <c r="B24" s="9" t="s">
        <v>24</v>
      </c>
      <c r="C24" s="9" t="s">
        <v>11</v>
      </c>
    </row>
    <row r="25" spans="1:9">
      <c r="A25" s="7">
        <v>1</v>
      </c>
      <c r="B25" s="7">
        <v>9.6538461538461533</v>
      </c>
      <c r="C25" s="7">
        <v>0.3461538461538467</v>
      </c>
    </row>
    <row r="26" spans="1:9">
      <c r="A26" s="7">
        <v>2</v>
      </c>
      <c r="B26" s="7">
        <v>11.615384615384617</v>
      </c>
      <c r="C26" s="7">
        <v>0.38461538461538325</v>
      </c>
    </row>
    <row r="27" spans="1:9">
      <c r="A27" s="7">
        <v>3</v>
      </c>
      <c r="B27" s="7">
        <v>11.615384615384617</v>
      </c>
      <c r="C27" s="7">
        <v>-0.61538461538461675</v>
      </c>
    </row>
    <row r="28" spans="1:9">
      <c r="A28" s="7">
        <v>4</v>
      </c>
      <c r="B28" s="7">
        <v>13.576923076923077</v>
      </c>
      <c r="C28" s="7">
        <v>-0.57692307692307665</v>
      </c>
    </row>
    <row r="29" spans="1:9" ht="36.75" thickBot="1">
      <c r="A29" s="8">
        <v>5</v>
      </c>
      <c r="B29" s="8">
        <v>15.53846153846154</v>
      </c>
      <c r="C29" s="8">
        <v>0.4615384615384599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L10" sqref="L10"/>
    </sheetView>
  </sheetViews>
  <sheetFormatPr defaultRowHeight="36"/>
  <cols>
    <col min="1" max="1" width="8" style="1" customWidth="1"/>
    <col min="2" max="2" width="19.7109375" style="1" customWidth="1"/>
    <col min="3" max="3" width="17" style="1" customWidth="1"/>
    <col min="4" max="4" width="14.140625" style="1" customWidth="1"/>
    <col min="5" max="5" width="13.28515625" style="1" customWidth="1"/>
    <col min="6" max="6" width="18.85546875" style="1" customWidth="1"/>
    <col min="7" max="7" width="14.28515625" style="1" customWidth="1"/>
    <col min="8" max="8" width="15.42578125" style="1" customWidth="1"/>
    <col min="9" max="16384" width="9.140625" style="1"/>
  </cols>
  <sheetData>
    <row r="1" spans="1:8">
      <c r="A1" s="1" t="s">
        <v>27</v>
      </c>
      <c r="B1" s="1" t="s">
        <v>25</v>
      </c>
      <c r="C1" s="1" t="s">
        <v>26</v>
      </c>
    </row>
    <row r="2" spans="1:8">
      <c r="B2" s="2" t="s">
        <v>0</v>
      </c>
      <c r="C2" s="2" t="s">
        <v>1</v>
      </c>
      <c r="D2" s="1" t="s">
        <v>30</v>
      </c>
      <c r="E2" s="1" t="s">
        <v>31</v>
      </c>
      <c r="F2" s="1" t="s">
        <v>34</v>
      </c>
      <c r="G2" s="1" t="s">
        <v>36</v>
      </c>
      <c r="H2" s="1" t="s">
        <v>37</v>
      </c>
    </row>
    <row r="3" spans="1:8">
      <c r="B3" s="2">
        <v>2</v>
      </c>
      <c r="C3" s="2">
        <v>10</v>
      </c>
      <c r="D3" s="1">
        <f>B3*C3</f>
        <v>20</v>
      </c>
      <c r="E3" s="1">
        <v>4</v>
      </c>
      <c r="F3" s="1">
        <f>1.96*B3+5.74</f>
        <v>9.66</v>
      </c>
      <c r="G3" s="1">
        <f>(F3-12.4)^2</f>
        <v>7.5076000000000009</v>
      </c>
      <c r="H3" s="1">
        <f>(C3-12.4)^2</f>
        <v>5.7600000000000016</v>
      </c>
    </row>
    <row r="4" spans="1:8">
      <c r="B4" s="2">
        <v>3</v>
      </c>
      <c r="C4" s="2">
        <v>12</v>
      </c>
      <c r="D4" s="1">
        <f>B4*C4</f>
        <v>36</v>
      </c>
      <c r="E4" s="1">
        <v>9</v>
      </c>
      <c r="F4" s="1">
        <f t="shared" ref="F4:F8" si="0">1.96*B4+5.74</f>
        <v>11.620000000000001</v>
      </c>
      <c r="G4" s="1">
        <f>(F4-12.4)^2</f>
        <v>0.60839999999999905</v>
      </c>
      <c r="H4" s="1">
        <f>(C4-12.4)^2</f>
        <v>0.16000000000000028</v>
      </c>
    </row>
    <row r="5" spans="1:8">
      <c r="B5" s="2">
        <v>3</v>
      </c>
      <c r="C5" s="2">
        <v>11</v>
      </c>
      <c r="D5" s="1">
        <f>B5*C5</f>
        <v>33</v>
      </c>
      <c r="E5" s="1">
        <v>9</v>
      </c>
      <c r="F5" s="1">
        <f t="shared" si="0"/>
        <v>11.620000000000001</v>
      </c>
      <c r="G5" s="1">
        <f>(F5-12.4)^2</f>
        <v>0.60839999999999905</v>
      </c>
      <c r="H5" s="1">
        <f>(C5-12.4)^2</f>
        <v>1.9600000000000011</v>
      </c>
    </row>
    <row r="6" spans="1:8">
      <c r="B6" s="2">
        <v>4</v>
      </c>
      <c r="C6" s="2">
        <v>13</v>
      </c>
      <c r="D6" s="1">
        <f>B6*C6</f>
        <v>52</v>
      </c>
      <c r="E6" s="1">
        <v>16</v>
      </c>
      <c r="F6" s="1">
        <f t="shared" si="0"/>
        <v>13.58</v>
      </c>
      <c r="G6" s="1">
        <f>(F6-12.4)^2</f>
        <v>1.3923999999999994</v>
      </c>
      <c r="H6" s="1">
        <f>(C6-12.4)^2</f>
        <v>0.3599999999999996</v>
      </c>
    </row>
    <row r="7" spans="1:8">
      <c r="B7" s="2">
        <v>5</v>
      </c>
      <c r="C7" s="2">
        <v>16</v>
      </c>
      <c r="D7" s="1">
        <f>B7*C7</f>
        <v>80</v>
      </c>
      <c r="E7" s="1">
        <v>25</v>
      </c>
      <c r="F7" s="1">
        <f t="shared" si="0"/>
        <v>15.540000000000001</v>
      </c>
      <c r="G7" s="1">
        <f>(F7-12.4)^2</f>
        <v>9.8596000000000039</v>
      </c>
      <c r="H7" s="1">
        <f>(C7-12.4)^2</f>
        <v>12.959999999999997</v>
      </c>
    </row>
    <row r="8" spans="1:8">
      <c r="A8" s="1" t="s">
        <v>28</v>
      </c>
      <c r="B8" s="1">
        <f>SUM(B3:B7)</f>
        <v>17</v>
      </c>
      <c r="C8" s="1">
        <f>SUM(C3:C7)</f>
        <v>62</v>
      </c>
      <c r="D8" s="1">
        <f>SUM(D3:D7)</f>
        <v>221</v>
      </c>
      <c r="E8" s="1">
        <f>SUM(E3:E7)</f>
        <v>63</v>
      </c>
      <c r="F8" s="1" t="s">
        <v>35</v>
      </c>
      <c r="G8" s="4">
        <f>SUM(G3:G7)</f>
        <v>19.976400000000002</v>
      </c>
      <c r="H8" s="4">
        <f>SUM(H3:H7)</f>
        <v>21.2</v>
      </c>
    </row>
    <row r="9" spans="1:8">
      <c r="A9" s="1" t="s">
        <v>29</v>
      </c>
      <c r="B9" s="3">
        <f>B8/5</f>
        <v>3.4</v>
      </c>
      <c r="C9" s="3">
        <f>C8/5</f>
        <v>12.4</v>
      </c>
      <c r="D9" s="3">
        <f>D8/5</f>
        <v>44.2</v>
      </c>
      <c r="E9" s="3">
        <f>E8/5</f>
        <v>12.6</v>
      </c>
      <c r="F9" s="1" t="s">
        <v>35</v>
      </c>
    </row>
    <row r="10" spans="1:8">
      <c r="G10" s="1" t="s">
        <v>38</v>
      </c>
    </row>
    <row r="11" spans="1:8">
      <c r="B11" s="1" t="s">
        <v>32</v>
      </c>
      <c r="G11" s="5">
        <f>G8/H8</f>
        <v>0.94228301886792465</v>
      </c>
    </row>
    <row r="12" spans="1:8">
      <c r="B12" s="1" t="s">
        <v>33</v>
      </c>
      <c r="F12" s="1" t="s">
        <v>39</v>
      </c>
    </row>
    <row r="13" spans="1:8">
      <c r="F13" s="1" t="s">
        <v>40</v>
      </c>
    </row>
    <row r="14" spans="1:8">
      <c r="D14" s="3" t="s">
        <v>41</v>
      </c>
    </row>
    <row r="15" spans="1:8">
      <c r="D15" s="3">
        <v>0.94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List4</vt:lpstr>
      <vt:lpstr>List1</vt:lpstr>
      <vt:lpstr>List2</vt:lpstr>
      <vt:lpstr>List3</vt:lpstr>
    </vt:vector>
  </TitlesOfParts>
  <Company>OPF SU Karviná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2009-05-04T05:43:36Z</dcterms:created>
  <dcterms:modified xsi:type="dcterms:W3CDTF">2009-05-04T07:09:16Z</dcterms:modified>
</cp:coreProperties>
</file>