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9696260C-52D9-4350-83C5-EE2D00339738}" xr6:coauthVersionLast="36" xr6:coauthVersionMax="36" xr10:uidLastSave="{00000000-0000-0000-0000-000000000000}"/>
  <bookViews>
    <workbookView xWindow="0" yWindow="0" windowWidth="23040" windowHeight="9060" xr2:uid="{8B6C7023-CDB8-4527-8975-A683D4BFF72E}"/>
  </bookViews>
  <sheets>
    <sheet name="test dobré shody" sheetId="1" r:id="rId1"/>
    <sheet name="List1" sheetId="4" r:id="rId2"/>
    <sheet name="test nezávislosti" sheetId="2" r:id="rId3"/>
    <sheet name="regresní analýza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B18" i="2"/>
  <c r="C17" i="2"/>
  <c r="B17" i="2"/>
  <c r="J10" i="2"/>
  <c r="C14" i="2"/>
  <c r="B14" i="2"/>
  <c r="C13" i="2"/>
  <c r="B13" i="2"/>
  <c r="D6" i="2"/>
  <c r="D13" i="1"/>
  <c r="D11" i="1"/>
  <c r="D12" i="1"/>
  <c r="D10" i="1"/>
  <c r="G12" i="1"/>
  <c r="C12" i="1"/>
  <c r="C11" i="1"/>
  <c r="C10" i="1"/>
  <c r="A14" i="4"/>
</calcChain>
</file>

<file path=xl/sharedStrings.xml><?xml version="1.0" encoding="utf-8"?>
<sst xmlns="http://schemas.openxmlformats.org/spreadsheetml/2006/main" count="67" uniqueCount="61">
  <si>
    <t xml:space="preserve"> Předpokládá se toto procentní rozložení zahájených staveb bytů: </t>
  </si>
  <si>
    <t>V určité oblasti bylo vybráno 150 zahájených staveb bytů, z nichž bylo:</t>
  </si>
  <si>
    <t>Analyzujeme vztah mezi pohlavím a výskytem alergie na očkování.</t>
  </si>
  <si>
    <t>MUŽ</t>
  </si>
  <si>
    <t>ŽENA</t>
  </si>
  <si>
    <t>alergie ANO</t>
  </si>
  <si>
    <t>alergie NE</t>
  </si>
  <si>
    <t>Testujte na hladině významnosti alfa = 0,05.</t>
  </si>
  <si>
    <t>Napište lineární regresní rovnici jednoduché spotřební funkce, která popisuje závislost spotřebních výdajů (y) na disponibilních příjmu (x).</t>
  </si>
  <si>
    <t>Údaje představují průměrné roční hodnoty v tis.Kč.</t>
  </si>
  <si>
    <t>příjmy (x)</t>
  </si>
  <si>
    <t>výdaje (y)</t>
  </si>
  <si>
    <t>Na 10% hladině významnosti ověřte, že ve vybrané oblasti je situace, co do struktury bytového fondu, obdobná.</t>
  </si>
  <si>
    <t xml:space="preserve">48% v rodinných domech;   27% v bytových domech;   25% v ostatních.   </t>
  </si>
  <si>
    <t>77 v rodinných domech;   33 v bytových domech;  zbytek v ostatních.</t>
  </si>
  <si>
    <t>Kolik stupňů volnosti má testové kritérium pro test nezávislosti kvalitativních znaků daných tabulkou 4 x 6 ?</t>
  </si>
  <si>
    <t>výdaje(tis.Kč) "x"</t>
  </si>
  <si>
    <t>zisk (10tis.Kč) "y"</t>
  </si>
  <si>
    <t>1) Vypočtěte rovnici lineární regresní funkce.</t>
  </si>
  <si>
    <t>3) Vypočtěte koeficient determinace.</t>
  </si>
  <si>
    <r>
      <t xml:space="preserve">1) Y= -10,525 + </t>
    </r>
    <r>
      <rPr>
        <sz val="22"/>
        <color rgb="FFFF0000"/>
        <rFont val="Calibri"/>
        <family val="2"/>
        <charset val="238"/>
        <scheme val="minor"/>
      </rPr>
      <t>2,426</t>
    </r>
    <r>
      <rPr>
        <sz val="22"/>
        <color theme="1"/>
        <rFont val="Calibri"/>
        <family val="2"/>
        <charset val="238"/>
        <scheme val="minor"/>
      </rPr>
      <t>*x</t>
    </r>
  </si>
  <si>
    <t>3) Rna2 = 0,955</t>
  </si>
  <si>
    <t>95% celkové variability je vysvětleno modelem</t>
  </si>
  <si>
    <t>2)  x=8</t>
  </si>
  <si>
    <t>Y=-10,525 + 2,426*8</t>
  </si>
  <si>
    <t>(10tis.Kč) = 88 830Kč</t>
  </si>
  <si>
    <r>
      <t xml:space="preserve">2) Vypočtěte zisk v případě, že firma investuje do reklamy </t>
    </r>
    <r>
      <rPr>
        <sz val="22"/>
        <color rgb="FFFF0000"/>
        <rFont val="Calibri"/>
        <family val="2"/>
        <charset val="238"/>
        <scheme val="minor"/>
      </rPr>
      <t>8tis.Kč.</t>
    </r>
  </si>
  <si>
    <t>Vypočtěte koeficient determinace.</t>
  </si>
  <si>
    <t>metoda nejmenších čtverců</t>
  </si>
  <si>
    <t xml:space="preserve"> předpoklady regresního modelu</t>
  </si>
  <si>
    <t>RD</t>
  </si>
  <si>
    <t>B</t>
  </si>
  <si>
    <t>O</t>
  </si>
  <si>
    <t>Oi(skutečné)</t>
  </si>
  <si>
    <t>Ei(teoretické)</t>
  </si>
  <si>
    <t>H0: situace ve vybrané oblasti je podobná</t>
  </si>
  <si>
    <t>H1: ……………………………………….není podobná</t>
  </si>
  <si>
    <t>CHISQ.TEST</t>
  </si>
  <si>
    <t>alfa = 0,1</t>
  </si>
  <si>
    <t>je větší než 0,1; H0 přijímáme;</t>
  </si>
  <si>
    <t>a)</t>
  </si>
  <si>
    <t>b)</t>
  </si>
  <si>
    <t>c)</t>
  </si>
  <si>
    <t xml:space="preserve">d) </t>
  </si>
  <si>
    <t>H0 přijíáme</t>
  </si>
  <si>
    <t>H0 zamítáme</t>
  </si>
  <si>
    <t>H0zamítáme</t>
  </si>
  <si>
    <t>test.kritérium</t>
  </si>
  <si>
    <t>testové kritérium 1,9</t>
  </si>
  <si>
    <t>kritická hodnota z tabulek</t>
  </si>
  <si>
    <t>alfa=0,1;  df=3-1=2</t>
  </si>
  <si>
    <t>df= (4-1)*(6-1)=3*5=15</t>
  </si>
  <si>
    <t>H0: výskyt alergie nezávisí na pohlaví</t>
  </si>
  <si>
    <t>H1: výskyt………závisí……………..</t>
  </si>
  <si>
    <t>teoretické četnosti</t>
  </si>
  <si>
    <t>&lt;0,05;   H0 zamítáme</t>
  </si>
  <si>
    <t>z 95% lze tvrdit, že výskyt alergie závisí na pohlaví</t>
  </si>
  <si>
    <t>součet=19,38</t>
  </si>
  <si>
    <t>testové kritérium = 19,38</t>
  </si>
  <si>
    <t>kritická hodnota z tabulek, alfa =0,05; df = (2-1)*(2-1)=1</t>
  </si>
  <si>
    <t>19,38 leží v oboru kritickém, tzn., že H0 zamítáme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</si>
</sst>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u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2" borderId="0" xfId="0" applyFont="1" applyFill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2" borderId="0" xfId="0" applyFont="1" applyFill="1"/>
    <xf numFmtId="0" fontId="6" fillId="2" borderId="0" xfId="0" applyFont="1" applyFill="1"/>
    <xf numFmtId="0" fontId="6" fillId="0" borderId="0" xfId="0" applyFont="1"/>
    <xf numFmtId="0" fontId="7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List1!$B$1</c:f>
              <c:strCache>
                <c:ptCount val="1"/>
                <c:pt idx="0">
                  <c:v>zisk (10tis.Kč) "y"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49680468627319"/>
                  <c:y val="3.113207547169811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2500" baseline="0"/>
                      <a:t>y = 2,4262x - 10,525</a:t>
                    </a:r>
                    <a:br>
                      <a:rPr lang="en-US" sz="2500" baseline="0"/>
                    </a:br>
                    <a:r>
                      <a:rPr lang="en-US" sz="2500" baseline="0"/>
                      <a:t>R² = 0,955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List1!$A$2:$A$7</c:f>
              <c:numCache>
                <c:formatCode>General</c:formatCode>
                <c:ptCount val="6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</c:numCache>
            </c:numRef>
          </c:xVal>
          <c:yVal>
            <c:numRef>
              <c:f>List1!$B$2:$B$7</c:f>
              <c:numCache>
                <c:formatCode>General</c:formatCode>
                <c:ptCount val="6"/>
                <c:pt idx="0">
                  <c:v>5</c:v>
                </c:pt>
                <c:pt idx="1">
                  <c:v>8</c:v>
                </c:pt>
                <c:pt idx="2">
                  <c:v>9</c:v>
                </c:pt>
                <c:pt idx="3">
                  <c:v>12</c:v>
                </c:pt>
                <c:pt idx="4">
                  <c:v>21</c:v>
                </c:pt>
                <c:pt idx="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03-40BA-B9AB-C3E8E896C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4673408"/>
        <c:axId val="1094460960"/>
      </c:scatterChart>
      <c:valAx>
        <c:axId val="109467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94460960"/>
        <c:crosses val="autoZero"/>
        <c:crossBetween val="midCat"/>
      </c:valAx>
      <c:valAx>
        <c:axId val="109446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94673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'regresní analýza'!$A$4</c:f>
              <c:strCache>
                <c:ptCount val="1"/>
                <c:pt idx="0">
                  <c:v>výdaje (y)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626303647731296"/>
                  <c:y val="-0.1115277777777777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3600" baseline="0"/>
                      <a:t>y = 1,0529x + 5,8631</a:t>
                    </a:r>
                    <a:br>
                      <a:rPr lang="en-US" sz="3600" baseline="0"/>
                    </a:br>
                    <a:r>
                      <a:rPr lang="en-US" sz="3600" baseline="0"/>
                      <a:t>R² = 0,9674</a:t>
                    </a:r>
                    <a:endParaRPr lang="en-US" sz="36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'regresní analýza'!$B$3:$F$3</c:f>
              <c:numCache>
                <c:formatCode>General</c:formatCode>
                <c:ptCount val="5"/>
                <c:pt idx="0">
                  <c:v>28</c:v>
                </c:pt>
                <c:pt idx="1">
                  <c:v>30</c:v>
                </c:pt>
                <c:pt idx="2">
                  <c:v>38</c:v>
                </c:pt>
                <c:pt idx="3">
                  <c:v>42</c:v>
                </c:pt>
                <c:pt idx="4">
                  <c:v>45</c:v>
                </c:pt>
              </c:numCache>
            </c:numRef>
          </c:xVal>
          <c:yVal>
            <c:numRef>
              <c:f>'regresní analýza'!$B$4:$F$4</c:f>
              <c:numCache>
                <c:formatCode>General</c:formatCode>
                <c:ptCount val="5"/>
                <c:pt idx="0">
                  <c:v>34</c:v>
                </c:pt>
                <c:pt idx="1">
                  <c:v>38</c:v>
                </c:pt>
                <c:pt idx="2">
                  <c:v>48</c:v>
                </c:pt>
                <c:pt idx="3">
                  <c:v>50</c:v>
                </c:pt>
                <c:pt idx="4">
                  <c:v>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52-4FEB-83F7-B0015FBAE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4656608"/>
        <c:axId val="1094454304"/>
      </c:scatterChart>
      <c:valAx>
        <c:axId val="1094656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94454304"/>
        <c:crosses val="autoZero"/>
        <c:crossBetween val="midCat"/>
      </c:valAx>
      <c:valAx>
        <c:axId val="109445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94656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3</xdr:row>
      <xdr:rowOff>274320</xdr:rowOff>
    </xdr:from>
    <xdr:to>
      <xdr:col>14</xdr:col>
      <xdr:colOff>495300</xdr:colOff>
      <xdr:row>13</xdr:row>
      <xdr:rowOff>251460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92CCDAFF-22E7-4EF6-B865-4D7F61D31C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510540</xdr:colOff>
      <xdr:row>4</xdr:row>
      <xdr:rowOff>114300</xdr:rowOff>
    </xdr:from>
    <xdr:to>
      <xdr:col>16</xdr:col>
      <xdr:colOff>457200</xdr:colOff>
      <xdr:row>13</xdr:row>
      <xdr:rowOff>182880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86F9A6E-4C2A-480E-9635-67DCB225CC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1591D-38A3-41B0-A04C-C01DBFAFC5BE}">
  <dimension ref="A1:L19"/>
  <sheetViews>
    <sheetView tabSelected="1" workbookViewId="0">
      <selection activeCell="O12" sqref="O12"/>
    </sheetView>
  </sheetViews>
  <sheetFormatPr defaultRowHeight="23.4" x14ac:dyDescent="0.45"/>
  <cols>
    <col min="1" max="1" width="8.88671875" style="1"/>
    <col min="2" max="2" width="18.77734375" style="1" bestFit="1" customWidth="1"/>
    <col min="3" max="3" width="19.77734375" style="1" bestFit="1" customWidth="1"/>
    <col min="4" max="4" width="20.109375" style="1" bestFit="1" customWidth="1"/>
    <col min="5" max="16384" width="8.88671875" style="1"/>
  </cols>
  <sheetData>
    <row r="1" spans="1:12" x14ac:dyDescent="0.45">
      <c r="A1" s="1" t="s">
        <v>0</v>
      </c>
    </row>
    <row r="2" spans="1:12" x14ac:dyDescent="0.45">
      <c r="A2" s="1" t="s">
        <v>13</v>
      </c>
    </row>
    <row r="4" spans="1:12" x14ac:dyDescent="0.45">
      <c r="A4" s="1" t="s">
        <v>1</v>
      </c>
    </row>
    <row r="5" spans="1:12" x14ac:dyDescent="0.45">
      <c r="A5" s="1" t="s">
        <v>14</v>
      </c>
    </row>
    <row r="7" spans="1:12" x14ac:dyDescent="0.45">
      <c r="A7" s="1" t="s">
        <v>12</v>
      </c>
    </row>
    <row r="8" spans="1:12" x14ac:dyDescent="0.45">
      <c r="H8" s="2" t="s">
        <v>38</v>
      </c>
      <c r="I8" s="2"/>
    </row>
    <row r="9" spans="1:12" x14ac:dyDescent="0.45">
      <c r="A9" s="4"/>
      <c r="B9" s="4" t="s">
        <v>33</v>
      </c>
      <c r="C9" s="4" t="s">
        <v>34</v>
      </c>
      <c r="D9" s="9" t="s">
        <v>47</v>
      </c>
      <c r="G9" s="1" t="s">
        <v>35</v>
      </c>
    </row>
    <row r="10" spans="1:12" x14ac:dyDescent="0.45">
      <c r="A10" s="4" t="s">
        <v>30</v>
      </c>
      <c r="B10" s="4">
        <v>77</v>
      </c>
      <c r="C10" s="4">
        <f>0.48*150</f>
        <v>72</v>
      </c>
      <c r="D10" s="1">
        <f>(B10-C10)^2/C10</f>
        <v>0.34722222222222221</v>
      </c>
      <c r="G10" s="1" t="s">
        <v>36</v>
      </c>
    </row>
    <row r="11" spans="1:12" x14ac:dyDescent="0.45">
      <c r="A11" s="4" t="s">
        <v>31</v>
      </c>
      <c r="B11" s="4">
        <v>33</v>
      </c>
      <c r="C11" s="4">
        <f>0.27*150</f>
        <v>40.5</v>
      </c>
      <c r="D11" s="1">
        <f t="shared" ref="D11:D12" si="0">(B11-C11)^2/C11</f>
        <v>1.3888888888888888</v>
      </c>
      <c r="G11" s="2" t="s">
        <v>37</v>
      </c>
      <c r="H11" s="2"/>
    </row>
    <row r="12" spans="1:12" x14ac:dyDescent="0.45">
      <c r="A12" s="4" t="s">
        <v>32</v>
      </c>
      <c r="B12" s="4">
        <v>40</v>
      </c>
      <c r="C12" s="4">
        <f>0.25*150</f>
        <v>37.5</v>
      </c>
      <c r="D12" s="1">
        <f t="shared" si="0"/>
        <v>0.16666666666666666</v>
      </c>
      <c r="G12" s="2">
        <f>_xlfn.CHISQ.TEST(B10:B12,C10:C12)</f>
        <v>0.38620425598562036</v>
      </c>
      <c r="H12" s="2" t="s">
        <v>39</v>
      </c>
      <c r="J12" s="10"/>
      <c r="K12" s="10"/>
      <c r="L12" s="10"/>
    </row>
    <row r="13" spans="1:12" x14ac:dyDescent="0.45">
      <c r="B13" s="8">
        <v>150</v>
      </c>
      <c r="C13" s="8">
        <v>150</v>
      </c>
      <c r="D13" s="9">
        <f>SUM(D10:D12)</f>
        <v>1.9027777777777779</v>
      </c>
    </row>
    <row r="14" spans="1:12" x14ac:dyDescent="0.45">
      <c r="G14" s="1" t="s">
        <v>40</v>
      </c>
      <c r="J14" s="1" t="s">
        <v>44</v>
      </c>
    </row>
    <row r="15" spans="1:12" x14ac:dyDescent="0.45">
      <c r="C15" s="9" t="s">
        <v>48</v>
      </c>
      <c r="D15" s="9"/>
      <c r="G15" s="1" t="s">
        <v>41</v>
      </c>
      <c r="J15" s="1" t="s">
        <v>44</v>
      </c>
    </row>
    <row r="16" spans="1:12" x14ac:dyDescent="0.45">
      <c r="G16" s="1" t="s">
        <v>42</v>
      </c>
      <c r="J16" s="1" t="s">
        <v>45</v>
      </c>
    </row>
    <row r="17" spans="3:10" x14ac:dyDescent="0.45">
      <c r="C17" s="1" t="s">
        <v>49</v>
      </c>
      <c r="G17" s="1" t="s">
        <v>43</v>
      </c>
      <c r="J17" s="1" t="s">
        <v>46</v>
      </c>
    </row>
    <row r="18" spans="3:10" x14ac:dyDescent="0.45">
      <c r="C18" s="1" t="s">
        <v>50</v>
      </c>
    </row>
    <row r="19" spans="3:10" x14ac:dyDescent="0.45">
      <c r="C19" s="1">
        <v>4.5999999999999996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31F07-0607-4633-9E2B-23501B6BDA77}">
  <dimension ref="A1:Q14"/>
  <sheetViews>
    <sheetView workbookViewId="0">
      <selection activeCell="C4" sqref="C4"/>
    </sheetView>
  </sheetViews>
  <sheetFormatPr defaultRowHeight="28.8" x14ac:dyDescent="0.55000000000000004"/>
  <cols>
    <col min="1" max="1" width="35.77734375" style="5" customWidth="1"/>
    <col min="2" max="2" width="30.88671875" style="5" customWidth="1"/>
    <col min="3" max="3" width="14.44140625" style="5" customWidth="1"/>
    <col min="4" max="16384" width="8.88671875" style="5"/>
  </cols>
  <sheetData>
    <row r="1" spans="1:17" x14ac:dyDescent="0.55000000000000004">
      <c r="A1" s="6" t="s">
        <v>16</v>
      </c>
      <c r="B1" s="6" t="s">
        <v>17</v>
      </c>
      <c r="E1" s="5" t="s">
        <v>18</v>
      </c>
    </row>
    <row r="2" spans="1:17" x14ac:dyDescent="0.55000000000000004">
      <c r="A2" s="6">
        <v>6</v>
      </c>
      <c r="B2" s="6">
        <v>5</v>
      </c>
      <c r="E2" s="7" t="s">
        <v>26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55000000000000004">
      <c r="A3" s="6">
        <v>8</v>
      </c>
      <c r="B3" s="6">
        <v>8</v>
      </c>
      <c r="E3" s="5" t="s">
        <v>19</v>
      </c>
    </row>
    <row r="4" spans="1:17" x14ac:dyDescent="0.55000000000000004">
      <c r="A4" s="6">
        <v>9</v>
      </c>
      <c r="B4" s="6">
        <v>9</v>
      </c>
    </row>
    <row r="5" spans="1:17" x14ac:dyDescent="0.55000000000000004">
      <c r="A5" s="6">
        <v>9</v>
      </c>
      <c r="B5" s="6">
        <v>12</v>
      </c>
    </row>
    <row r="6" spans="1:17" x14ac:dyDescent="0.55000000000000004">
      <c r="A6" s="6">
        <v>12</v>
      </c>
      <c r="B6" s="6">
        <v>21</v>
      </c>
    </row>
    <row r="7" spans="1:17" x14ac:dyDescent="0.55000000000000004">
      <c r="A7" s="6">
        <v>15</v>
      </c>
      <c r="B7" s="6">
        <v>25</v>
      </c>
    </row>
    <row r="9" spans="1:17" x14ac:dyDescent="0.55000000000000004">
      <c r="A9" s="5" t="s">
        <v>20</v>
      </c>
    </row>
    <row r="10" spans="1:17" x14ac:dyDescent="0.55000000000000004">
      <c r="A10" s="5" t="s">
        <v>21</v>
      </c>
    </row>
    <row r="11" spans="1:17" x14ac:dyDescent="0.55000000000000004">
      <c r="A11" s="5" t="s">
        <v>22</v>
      </c>
    </row>
    <row r="12" spans="1:17" x14ac:dyDescent="0.55000000000000004">
      <c r="A12" s="5" t="s">
        <v>23</v>
      </c>
    </row>
    <row r="13" spans="1:17" x14ac:dyDescent="0.55000000000000004">
      <c r="A13" s="5" t="s">
        <v>24</v>
      </c>
    </row>
    <row r="14" spans="1:17" x14ac:dyDescent="0.55000000000000004">
      <c r="A14" s="5">
        <f>-10.525 + 2.426*8</f>
        <v>8.8830000000000009</v>
      </c>
      <c r="B14" s="5" t="s">
        <v>25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A5320-19A2-48EE-9559-E04703084F55}">
  <dimension ref="A1:R18"/>
  <sheetViews>
    <sheetView topLeftCell="A6" workbookViewId="0">
      <selection activeCell="Q18" sqref="Q18"/>
    </sheetView>
  </sheetViews>
  <sheetFormatPr defaultRowHeight="23.4" x14ac:dyDescent="0.45"/>
  <cols>
    <col min="1" max="1" width="19.5546875" style="1" customWidth="1"/>
    <col min="2" max="9" width="8.88671875" style="1"/>
    <col min="10" max="10" width="14.5546875" style="1" customWidth="1"/>
    <col min="11" max="16384" width="8.88671875" style="1"/>
  </cols>
  <sheetData>
    <row r="1" spans="1:18" x14ac:dyDescent="0.45">
      <c r="B1" s="2" t="s">
        <v>15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45">
      <c r="O2" s="1" t="s">
        <v>51</v>
      </c>
    </row>
    <row r="3" spans="1:18" x14ac:dyDescent="0.45">
      <c r="A3" s="1" t="s">
        <v>2</v>
      </c>
    </row>
    <row r="4" spans="1:18" x14ac:dyDescent="0.45">
      <c r="A4" s="1" t="s">
        <v>7</v>
      </c>
    </row>
    <row r="5" spans="1:18" x14ac:dyDescent="0.45">
      <c r="A5" s="4"/>
      <c r="B5" s="4" t="s">
        <v>3</v>
      </c>
      <c r="C5" s="4" t="s">
        <v>4</v>
      </c>
      <c r="L5" s="1" t="s">
        <v>52</v>
      </c>
    </row>
    <row r="6" spans="1:18" x14ac:dyDescent="0.45">
      <c r="A6" s="4" t="s">
        <v>5</v>
      </c>
      <c r="B6" s="4">
        <v>16</v>
      </c>
      <c r="C6" s="4">
        <v>6</v>
      </c>
      <c r="D6" s="2">
        <f>SUM(B6:C6)</f>
        <v>22</v>
      </c>
      <c r="L6" s="1" t="s">
        <v>53</v>
      </c>
    </row>
    <row r="7" spans="1:18" x14ac:dyDescent="0.45">
      <c r="A7" s="4" t="s">
        <v>6</v>
      </c>
      <c r="B7" s="4">
        <v>3</v>
      </c>
      <c r="C7" s="4">
        <v>24</v>
      </c>
      <c r="D7" s="1">
        <v>27</v>
      </c>
    </row>
    <row r="8" spans="1:18" x14ac:dyDescent="0.45">
      <c r="B8" s="2">
        <v>19</v>
      </c>
      <c r="C8" s="1">
        <v>30</v>
      </c>
      <c r="D8" s="2">
        <v>49</v>
      </c>
    </row>
    <row r="9" spans="1:18" x14ac:dyDescent="0.45">
      <c r="J9" s="1" t="s">
        <v>37</v>
      </c>
    </row>
    <row r="10" spans="1:18" x14ac:dyDescent="0.45">
      <c r="J10" s="2">
        <f>_xlfn.CHISQ.TEST(B6:C7,B13:C14)</f>
        <v>1.0676521602921646E-5</v>
      </c>
      <c r="K10" s="2" t="s">
        <v>55</v>
      </c>
      <c r="L10" s="2"/>
      <c r="M10" s="2"/>
      <c r="N10" s="2"/>
    </row>
    <row r="11" spans="1:18" x14ac:dyDescent="0.45">
      <c r="A11" s="11" t="s">
        <v>54</v>
      </c>
      <c r="B11" s="11"/>
      <c r="L11" s="1" t="s">
        <v>56</v>
      </c>
    </row>
    <row r="12" spans="1:18" x14ac:dyDescent="0.45">
      <c r="A12" s="3"/>
      <c r="B12" s="3" t="s">
        <v>3</v>
      </c>
      <c r="C12" s="3" t="s">
        <v>4</v>
      </c>
    </row>
    <row r="13" spans="1:18" x14ac:dyDescent="0.45">
      <c r="A13" s="3" t="s">
        <v>5</v>
      </c>
      <c r="B13" s="3">
        <f>D6*B8/49</f>
        <v>8.5306122448979593</v>
      </c>
      <c r="C13" s="3">
        <f>D6*C8/49</f>
        <v>13.469387755102041</v>
      </c>
      <c r="G13" s="12" t="s">
        <v>58</v>
      </c>
      <c r="H13" s="12"/>
      <c r="I13" s="12"/>
      <c r="J13" s="12"/>
    </row>
    <row r="14" spans="1:18" x14ac:dyDescent="0.45">
      <c r="A14" s="3" t="s">
        <v>6</v>
      </c>
      <c r="B14" s="3">
        <f>27*19/49</f>
        <v>10.469387755102041</v>
      </c>
      <c r="C14" s="3">
        <f>D7*C8/49</f>
        <v>16.530612244897959</v>
      </c>
      <c r="G14" s="1" t="s">
        <v>59</v>
      </c>
      <c r="O14" s="13">
        <v>3.8</v>
      </c>
    </row>
    <row r="16" spans="1:18" x14ac:dyDescent="0.45">
      <c r="J16" s="14" t="s">
        <v>60</v>
      </c>
      <c r="K16" s="14"/>
      <c r="L16" s="14"/>
      <c r="M16" s="14"/>
      <c r="N16" s="14"/>
      <c r="O16" s="14"/>
      <c r="P16" s="14"/>
    </row>
    <row r="17" spans="2:5" x14ac:dyDescent="0.45">
      <c r="B17" s="1">
        <f>(B6-B13)^2/B13</f>
        <v>6.5401816228883893</v>
      </c>
      <c r="C17" s="1">
        <f>(C6-C13)^2/C13</f>
        <v>4.1421150278293135</v>
      </c>
      <c r="E17" s="1" t="s">
        <v>57</v>
      </c>
    </row>
    <row r="18" spans="2:5" x14ac:dyDescent="0.45">
      <c r="B18" s="1">
        <f>(B7-B14)^2/B14</f>
        <v>5.3290368779090587</v>
      </c>
      <c r="C18" s="1">
        <f>(C7-C14)^2/C14</f>
        <v>3.3750566893424034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88412-C055-48E0-BD3B-B397B764C4DE}">
  <dimension ref="A1:J9"/>
  <sheetViews>
    <sheetView workbookViewId="0">
      <selection activeCell="E13" sqref="E13"/>
    </sheetView>
  </sheetViews>
  <sheetFormatPr defaultRowHeight="23.4" x14ac:dyDescent="0.45"/>
  <cols>
    <col min="1" max="1" width="18.109375" style="1" customWidth="1"/>
    <col min="2" max="16384" width="8.88671875" style="1"/>
  </cols>
  <sheetData>
    <row r="1" spans="1:10" x14ac:dyDescent="0.45">
      <c r="A1" s="1" t="s">
        <v>8</v>
      </c>
    </row>
    <row r="2" spans="1:10" x14ac:dyDescent="0.45">
      <c r="A2" s="1" t="s">
        <v>9</v>
      </c>
      <c r="J2" s="1" t="s">
        <v>27</v>
      </c>
    </row>
    <row r="3" spans="1:10" x14ac:dyDescent="0.45">
      <c r="A3" s="3" t="s">
        <v>10</v>
      </c>
      <c r="B3" s="3">
        <v>28</v>
      </c>
      <c r="C3" s="3">
        <v>30</v>
      </c>
      <c r="D3" s="3">
        <v>38</v>
      </c>
      <c r="E3" s="3">
        <v>42</v>
      </c>
      <c r="F3" s="3">
        <v>45</v>
      </c>
    </row>
    <row r="4" spans="1:10" x14ac:dyDescent="0.45">
      <c r="A4" s="3" t="s">
        <v>11</v>
      </c>
      <c r="B4" s="3">
        <v>34</v>
      </c>
      <c r="C4" s="3">
        <v>38</v>
      </c>
      <c r="D4" s="3">
        <v>48</v>
      </c>
      <c r="E4" s="3">
        <v>50</v>
      </c>
      <c r="F4" s="3">
        <v>52</v>
      </c>
    </row>
    <row r="8" spans="1:10" x14ac:dyDescent="0.45">
      <c r="A8" s="2" t="s">
        <v>29</v>
      </c>
      <c r="B8" s="2"/>
      <c r="C8" s="2"/>
      <c r="D8" s="2"/>
      <c r="E8" s="2"/>
    </row>
    <row r="9" spans="1:10" x14ac:dyDescent="0.45">
      <c r="A9" s="2" t="s">
        <v>28</v>
      </c>
      <c r="B9" s="2"/>
      <c r="C9" s="2"/>
      <c r="D9" s="2"/>
      <c r="E9" s="2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test dobré shody</vt:lpstr>
      <vt:lpstr>List1</vt:lpstr>
      <vt:lpstr>test nezávislosti</vt:lpstr>
      <vt:lpstr>regresní analýza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2021-05-10T05:24:07Z</dcterms:created>
  <dcterms:modified xsi:type="dcterms:W3CDTF">2021-05-10T07:45:55Z</dcterms:modified>
</cp:coreProperties>
</file>