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t0001\Downloads\"/>
    </mc:Choice>
  </mc:AlternateContent>
  <xr:revisionPtr revIDLastSave="0" documentId="13_ncr:1_{765278DF-B660-46D3-AD3A-6E9ED867D0A8}" xr6:coauthVersionLast="36" xr6:coauthVersionMax="47" xr10:uidLastSave="{00000000-0000-0000-0000-000000000000}"/>
  <bookViews>
    <workbookView xWindow="0" yWindow="0" windowWidth="28800" windowHeight="12105" xr2:uid="{39FBEEA6-B48E-4713-84B5-02D46B54743C}"/>
  </bookViews>
  <sheets>
    <sheet name="Histogram - řešení 3. úkolu" sheetId="13" r:id="rId1"/>
    <sheet name="Ruční výpočty" sheetId="8" r:id="rId2"/>
    <sheet name="Doplňování" sheetId="12" r:id="rId3"/>
    <sheet name="Variabilita" sheetId="9" r:id="rId4"/>
    <sheet name="Zkouška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0" l="1"/>
  <c r="H7" i="10"/>
  <c r="H6" i="10"/>
  <c r="D7" i="10"/>
  <c r="E7" i="10"/>
  <c r="F7" i="10"/>
  <c r="G7" i="10"/>
  <c r="C7" i="10"/>
  <c r="B9" i="9"/>
  <c r="B8" i="9"/>
  <c r="B7" i="9"/>
  <c r="B6" i="9"/>
  <c r="C8" i="12"/>
  <c r="C7" i="12"/>
  <c r="C5" i="12"/>
  <c r="C6" i="12"/>
  <c r="D9" i="12"/>
  <c r="D8" i="12"/>
  <c r="D26" i="8"/>
  <c r="D25" i="8"/>
  <c r="D24" i="8"/>
  <c r="D14" i="8"/>
  <c r="D13" i="8"/>
  <c r="D12" i="8"/>
  <c r="D11" i="8"/>
  <c r="D10" i="8"/>
  <c r="D9" i="8"/>
  <c r="D8" i="8"/>
  <c r="K14" i="13"/>
  <c r="L8" i="13"/>
  <c r="L9" i="13" s="1"/>
  <c r="L10" i="13" s="1"/>
  <c r="L11" i="13" s="1"/>
  <c r="L12" i="13" s="1"/>
  <c r="L13" i="13" s="1"/>
  <c r="L14" i="13" s="1"/>
  <c r="L7" i="13"/>
  <c r="L6" i="13"/>
  <c r="K7" i="13"/>
  <c r="K8" i="13"/>
  <c r="K9" i="13"/>
  <c r="K10" i="13"/>
  <c r="K11" i="13"/>
  <c r="K12" i="13"/>
  <c r="K13" i="13"/>
  <c r="K6" i="13"/>
  <c r="I15" i="13"/>
  <c r="K15" i="13"/>
  <c r="J8" i="13"/>
  <c r="J9" i="13" s="1"/>
  <c r="J10" i="13" s="1"/>
  <c r="J11" i="13" s="1"/>
  <c r="J12" i="13" s="1"/>
  <c r="J13" i="13" s="1"/>
  <c r="J14" i="13" s="1"/>
  <c r="J7" i="13"/>
  <c r="J6" i="13"/>
  <c r="D15" i="13" l="1"/>
  <c r="D14" i="13"/>
  <c r="D13" i="13"/>
  <c r="D10" i="13"/>
  <c r="D9" i="13"/>
  <c r="D8" i="13"/>
  <c r="D7" i="13"/>
  <c r="D6" i="13"/>
  <c r="D5" i="13"/>
</calcChain>
</file>

<file path=xl/sharedStrings.xml><?xml version="1.0" encoding="utf-8"?>
<sst xmlns="http://schemas.openxmlformats.org/spreadsheetml/2006/main" count="93" uniqueCount="90">
  <si>
    <t>Příklady ze skript</t>
  </si>
  <si>
    <t>Př. 1: Určete všechny čtyři charakteristiky pro následující soubor dat:</t>
  </si>
  <si>
    <t>(Věk dotazovaných osob v anketě)</t>
  </si>
  <si>
    <t>R:</t>
  </si>
  <si>
    <t>(variační rozpětí)</t>
  </si>
  <si>
    <t>VAR-výběr:</t>
  </si>
  <si>
    <t>(výběrový rozptyl)</t>
  </si>
  <si>
    <t>SMODCH-výběr:</t>
  </si>
  <si>
    <t>(výběrová směrodatná odchylka)</t>
  </si>
  <si>
    <t>V:</t>
  </si>
  <si>
    <t>(variační koeficient)</t>
  </si>
  <si>
    <t xml:space="preserve">Data představují souhrnné ohodnocení maturitní zkoušky z matematiky pro 100 studentů. </t>
  </si>
  <si>
    <t>Úkol: Vypočítejte průměrnou známku a načrtněte histogram četností.</t>
  </si>
  <si>
    <t>Známka</t>
  </si>
  <si>
    <t>Počet studentů</t>
  </si>
  <si>
    <t>dosahované v roce 2021.</t>
  </si>
  <si>
    <t>Průmysl</t>
  </si>
  <si>
    <t>Příjem (tis. Kč)</t>
  </si>
  <si>
    <t>Hutnický</t>
  </si>
  <si>
    <t>Elektrotechnický</t>
  </si>
  <si>
    <t>Strojírenský</t>
  </si>
  <si>
    <t>Chemický</t>
  </si>
  <si>
    <t>Oděvní</t>
  </si>
  <si>
    <t>Dřevařský</t>
  </si>
  <si>
    <t>Potravinářský</t>
  </si>
  <si>
    <t>Polygrafický</t>
  </si>
  <si>
    <t>a) vypočtěte výběrový průměr, medián a modus.</t>
  </si>
  <si>
    <t>b) Vypočtěte výběrový rozptyl, výběrovou směrodatnou odchylku, variační koeficient a šikmost.</t>
  </si>
  <si>
    <t>1. Tabulka uvádí průměřné měsíční příjmy ve vybraných průmyslových odvětvích,</t>
  </si>
  <si>
    <t xml:space="preserve">2. Z osobních záznamů - docházkových listů vybraných pěti zaměstnanců jisté firmy o počtu </t>
  </si>
  <si>
    <t>dnů nepřítomnosti v minulém roce jsme obdrželi tato data:</t>
  </si>
  <si>
    <t>Osobní číslo</t>
  </si>
  <si>
    <t>Počet dnů 
nemoci</t>
  </si>
  <si>
    <t>A</t>
  </si>
  <si>
    <t>B</t>
  </si>
  <si>
    <t>C</t>
  </si>
  <si>
    <t>D</t>
  </si>
  <si>
    <t>firma</t>
  </si>
  <si>
    <t>doba 
působení</t>
  </si>
  <si>
    <t>odchylka 
od průměru</t>
  </si>
  <si>
    <t>Tabulka obsahuje údaje o době působení na trhu čtyř firem. Nalezněte chybějící údaje.</t>
  </si>
  <si>
    <t>Jaký je průměřný počet dnů nepřítomnosti, rozptyl a směrodatná odchylka?</t>
  </si>
  <si>
    <t>17. Váš věk: (vypište)</t>
  </si>
  <si>
    <t>maximum</t>
  </si>
  <si>
    <t>minimum</t>
  </si>
  <si>
    <t>rozpětí</t>
  </si>
  <si>
    <t>průměr</t>
  </si>
  <si>
    <t>modus</t>
  </si>
  <si>
    <t>medián</t>
  </si>
  <si>
    <t>Sturgesovo pravidlo</t>
  </si>
  <si>
    <t>k</t>
  </si>
  <si>
    <t>délka třídy</t>
  </si>
  <si>
    <t>Třídy</t>
  </si>
  <si>
    <t>absolutní
četnosti</t>
  </si>
  <si>
    <t>kumulativní
četnost</t>
  </si>
  <si>
    <t>relativní
četnosti</t>
  </si>
  <si>
    <t>n</t>
  </si>
  <si>
    <t xml:space="preserve"> 13-22</t>
  </si>
  <si>
    <t xml:space="preserve"> 23-31</t>
  </si>
  <si>
    <t xml:space="preserve"> 32-40</t>
  </si>
  <si>
    <t xml:space="preserve"> 41-49</t>
  </si>
  <si>
    <t xml:space="preserve"> 50-58</t>
  </si>
  <si>
    <t xml:space="preserve"> 59-67</t>
  </si>
  <si>
    <t xml:space="preserve"> 68-76</t>
  </si>
  <si>
    <t xml:space="preserve"> 77-85</t>
  </si>
  <si>
    <t xml:space="preserve"> 86-95</t>
  </si>
  <si>
    <t>Další</t>
  </si>
  <si>
    <t>Četnost</t>
  </si>
  <si>
    <t>kumulativní
relativní
četnost</t>
  </si>
  <si>
    <t>Horní 
hranice</t>
  </si>
  <si>
    <t>průměr:</t>
  </si>
  <si>
    <t>medián:</t>
  </si>
  <si>
    <t>modus:</t>
  </si>
  <si>
    <t>výb. rozptyl:</t>
  </si>
  <si>
    <t>šikomost:</t>
  </si>
  <si>
    <t>variační koeficient:</t>
  </si>
  <si>
    <t>výb.sm.odch.:</t>
  </si>
  <si>
    <t>rozptyl:</t>
  </si>
  <si>
    <t>sm.odch:</t>
  </si>
  <si>
    <r>
      <t xml:space="preserve">Třídy
</t>
    </r>
    <r>
      <rPr>
        <b/>
        <i/>
        <sz val="11"/>
        <color theme="0"/>
        <rFont val="Arial"/>
        <family val="2"/>
        <charset val="238"/>
      </rPr>
      <t>intervalový
zápis</t>
    </r>
  </si>
  <si>
    <t>(22-31&gt;</t>
  </si>
  <si>
    <t>(31-40&gt;</t>
  </si>
  <si>
    <t>(40-49&gt;</t>
  </si>
  <si>
    <t>(67-76&gt;</t>
  </si>
  <si>
    <t>(76-85&gt;</t>
  </si>
  <si>
    <t>(85-95&gt;</t>
  </si>
  <si>
    <r>
      <t xml:space="preserve">Třídy
</t>
    </r>
    <r>
      <rPr>
        <b/>
        <i/>
        <sz val="11"/>
        <color theme="0"/>
        <rFont val="Arial"/>
        <family val="2"/>
        <charset val="238"/>
      </rPr>
      <t>přirozená
čísla</t>
    </r>
  </si>
  <si>
    <t>(49-58&gt;</t>
  </si>
  <si>
    <t>(58-67&gt;</t>
  </si>
  <si>
    <t>&lt;13-22&gt;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</si>
</sst>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0"/>
      <name val="Times New Roman"/>
      <family val="1"/>
      <charset val="238"/>
    </font>
    <font>
      <sz val="14"/>
      <color theme="0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sz val="16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0"/>
      <color theme="9" tint="-0.249977111117893"/>
      <name val="Times New Roman"/>
      <family val="1"/>
      <charset val="238"/>
    </font>
    <font>
      <sz val="11"/>
      <color theme="9" tint="-0.249977111117893"/>
      <name val="Times New Roman"/>
      <family val="1"/>
      <charset val="238"/>
    </font>
    <font>
      <b/>
      <sz val="12"/>
      <color rgb="FF009999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6"/>
      <color theme="7" tint="0.39997558519241921"/>
      <name val="Times New Roman"/>
      <family val="1"/>
      <charset val="238"/>
    </font>
    <font>
      <sz val="11"/>
      <color rgb="FF009999"/>
      <name val="Times New Roman"/>
      <family val="1"/>
      <charset val="238"/>
    </font>
    <font>
      <b/>
      <i/>
      <sz val="11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34696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2" fillId="2" borderId="7" xfId="0" applyFont="1" applyFill="1" applyBorder="1"/>
    <xf numFmtId="0" fontId="7" fillId="0" borderId="0" xfId="0" applyFont="1"/>
    <xf numFmtId="0" fontId="8" fillId="0" borderId="0" xfId="0" applyFont="1"/>
    <xf numFmtId="0" fontId="9" fillId="2" borderId="0" xfId="0" applyFont="1" applyFill="1"/>
    <xf numFmtId="0" fontId="10" fillId="0" borderId="0" xfId="0" applyFont="1"/>
    <xf numFmtId="0" fontId="5" fillId="2" borderId="7" xfId="0" applyFont="1" applyFill="1" applyBorder="1"/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0" fontId="6" fillId="0" borderId="8" xfId="0" applyFont="1" applyBorder="1"/>
    <xf numFmtId="0" fontId="6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4" fillId="0" borderId="0" xfId="0" applyFont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9" xfId="0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0" fontId="2" fillId="2" borderId="0" xfId="0" applyFont="1" applyFill="1"/>
    <xf numFmtId="0" fontId="15" fillId="2" borderId="0" xfId="0" applyFont="1" applyFill="1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4" xfId="0" applyFill="1" applyBorder="1" applyAlignment="1"/>
    <xf numFmtId="0" fontId="21" fillId="0" borderId="15" xfId="0" applyFont="1" applyFill="1" applyBorder="1" applyAlignment="1">
      <alignment horizontal="center"/>
    </xf>
    <xf numFmtId="0" fontId="18" fillId="5" borderId="0" xfId="0" applyFont="1" applyFill="1"/>
    <xf numFmtId="0" fontId="18" fillId="0" borderId="16" xfId="0" applyFont="1" applyBorder="1"/>
    <xf numFmtId="0" fontId="18" fillId="0" borderId="16" xfId="0" applyFont="1" applyBorder="1" applyAlignment="1">
      <alignment horizontal="center"/>
    </xf>
    <xf numFmtId="0" fontId="0" fillId="0" borderId="16" xfId="0" applyFill="1" applyBorder="1" applyAlignment="1"/>
    <xf numFmtId="0" fontId="22" fillId="2" borderId="1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wrapText="1"/>
    </xf>
    <xf numFmtId="0" fontId="24" fillId="2" borderId="7" xfId="0" applyFont="1" applyFill="1" applyBorder="1"/>
    <xf numFmtId="0" fontId="25" fillId="0" borderId="0" xfId="0" applyFont="1"/>
    <xf numFmtId="0" fontId="18" fillId="2" borderId="0" xfId="0" applyFont="1" applyFill="1"/>
  </cellXfs>
  <cellStyles count="3">
    <cellStyle name="Normální" xfId="0" builtinId="0"/>
    <cellStyle name="Normální 3" xfId="1" xr:uid="{4CDFAA20-98F6-4C41-AC1C-9D2F862F6F7B}"/>
    <cellStyle name="Normální 4" xfId="2" xr:uid="{C8AFDCAA-2A8B-4175-84D5-84232250DA93}"/>
  </cellStyles>
  <dxfs count="0"/>
  <tableStyles count="0" defaultTableStyle="TableStyleMedium2" defaultPivotStyle="PivotStyleLight16"/>
  <colors>
    <mruColors>
      <color rgb="FF009999"/>
      <color rgb="FF00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</c:v>
          </c:tx>
          <c:spPr>
            <a:solidFill>
              <a:srgbClr val="009999"/>
            </a:solidFill>
            <a:ln>
              <a:solidFill>
                <a:srgbClr val="009999"/>
              </a:solidFill>
            </a:ln>
          </c:spPr>
          <c:invertIfNegative val="0"/>
          <c:cat>
            <c:numRef>
              <c:f>'Histogram - řešení 3. úkolu'!$F$18:$F$26</c:f>
              <c:numCache>
                <c:formatCode>General</c:formatCode>
                <c:ptCount val="9"/>
                <c:pt idx="0">
                  <c:v>22</c:v>
                </c:pt>
                <c:pt idx="1">
                  <c:v>31</c:v>
                </c:pt>
                <c:pt idx="2">
                  <c:v>40</c:v>
                </c:pt>
                <c:pt idx="3">
                  <c:v>49</c:v>
                </c:pt>
                <c:pt idx="4">
                  <c:v>58</c:v>
                </c:pt>
                <c:pt idx="5">
                  <c:v>67</c:v>
                </c:pt>
                <c:pt idx="6">
                  <c:v>76</c:v>
                </c:pt>
                <c:pt idx="7">
                  <c:v>85</c:v>
                </c:pt>
                <c:pt idx="8">
                  <c:v>95</c:v>
                </c:pt>
              </c:numCache>
            </c:numRef>
          </c:cat>
          <c:val>
            <c:numRef>
              <c:f>'Histogram - řešení 3. úkolu'!$G$18:$G$26</c:f>
              <c:numCache>
                <c:formatCode>General</c:formatCode>
                <c:ptCount val="9"/>
                <c:pt idx="0">
                  <c:v>100</c:v>
                </c:pt>
                <c:pt idx="1">
                  <c:v>31</c:v>
                </c:pt>
                <c:pt idx="2">
                  <c:v>8</c:v>
                </c:pt>
                <c:pt idx="3">
                  <c:v>41</c:v>
                </c:pt>
                <c:pt idx="4">
                  <c:v>26</c:v>
                </c:pt>
                <c:pt idx="5">
                  <c:v>13</c:v>
                </c:pt>
                <c:pt idx="6">
                  <c:v>18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D-4D38-8DDA-2E33D0DAE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06293647"/>
        <c:axId val="903343103"/>
      </c:barChart>
      <c:catAx>
        <c:axId val="606293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Třídy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03343103"/>
        <c:crosses val="autoZero"/>
        <c:auto val="1"/>
        <c:lblAlgn val="ctr"/>
        <c:lblOffset val="100"/>
        <c:noMultiLvlLbl val="0"/>
      </c:catAx>
      <c:valAx>
        <c:axId val="9033431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Četnost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629364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Histogram</a:t>
            </a:r>
            <a:r>
              <a:rPr lang="cs-CZ" baseline="0"/>
              <a:t> četnosti známek z maturitní zkoušky z matematiky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solidFill>
                <a:srgbClr val="009999"/>
              </a:solidFill>
            </a:ln>
            <a:effectLst/>
          </c:spPr>
          <c:invertIfNegative val="0"/>
          <c:val>
            <c:numRef>
              <c:f>Zkouška!$C$6:$G$6</c:f>
              <c:numCache>
                <c:formatCode>General</c:formatCode>
                <c:ptCount val="5"/>
                <c:pt idx="0">
                  <c:v>14</c:v>
                </c:pt>
                <c:pt idx="1">
                  <c:v>28</c:v>
                </c:pt>
                <c:pt idx="2">
                  <c:v>34</c:v>
                </c:pt>
                <c:pt idx="3">
                  <c:v>22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A-47E7-B342-A29D7081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133938143"/>
        <c:axId val="1139754319"/>
      </c:barChart>
      <c:catAx>
        <c:axId val="11339381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39754319"/>
        <c:crosses val="autoZero"/>
        <c:auto val="1"/>
        <c:lblAlgn val="ctr"/>
        <c:lblOffset val="100"/>
        <c:noMultiLvlLbl val="0"/>
      </c:catAx>
      <c:valAx>
        <c:axId val="113975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33938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16</xdr:row>
      <xdr:rowOff>104775</xdr:rowOff>
    </xdr:from>
    <xdr:to>
      <xdr:col>11</xdr:col>
      <xdr:colOff>876300</xdr:colOff>
      <xdr:row>26</xdr:row>
      <xdr:rowOff>104775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7120165-A268-4C0B-B9AA-13353EFEC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</xdr:row>
          <xdr:rowOff>57150</xdr:rowOff>
        </xdr:from>
        <xdr:to>
          <xdr:col>1</xdr:col>
          <xdr:colOff>581025</xdr:colOff>
          <xdr:row>12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100011</xdr:rowOff>
    </xdr:from>
    <xdr:to>
      <xdr:col>7</xdr:col>
      <xdr:colOff>400050</xdr:colOff>
      <xdr:row>24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EEB1266-DD39-41C5-93DC-D37595E975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4FF8-20E4-4B51-A209-1027ABC06E7C}">
  <dimension ref="A1:L1000"/>
  <sheetViews>
    <sheetView tabSelected="1" workbookViewId="0">
      <selection sqref="A1:A2"/>
    </sheetView>
  </sheetViews>
  <sheetFormatPr defaultRowHeight="14.25" x14ac:dyDescent="0.2"/>
  <cols>
    <col min="1" max="1" width="15" style="45" customWidth="1"/>
    <col min="2" max="2" width="9.140625" style="42"/>
    <col min="3" max="3" width="10.28515625" style="42" customWidth="1"/>
    <col min="4" max="5" width="9.140625" style="42"/>
    <col min="6" max="6" width="13.7109375" style="42" customWidth="1"/>
    <col min="7" max="7" width="10.85546875" style="42" customWidth="1"/>
    <col min="8" max="8" width="13.42578125" style="42" bestFit="1" customWidth="1"/>
    <col min="9" max="9" width="11.7109375" style="42" customWidth="1"/>
    <col min="10" max="10" width="12.7109375" style="42" customWidth="1"/>
    <col min="11" max="11" width="9.140625" style="42"/>
    <col min="12" max="12" width="14.5703125" style="42" customWidth="1"/>
    <col min="13" max="16384" width="9.140625" style="42"/>
  </cols>
  <sheetData>
    <row r="1" spans="1:12" ht="27" customHeight="1" x14ac:dyDescent="0.25">
      <c r="A1" s="55" t="s">
        <v>42</v>
      </c>
      <c r="C1" s="43"/>
    </row>
    <row r="2" spans="1:12" ht="21" thickBot="1" x14ac:dyDescent="0.35">
      <c r="A2" s="56"/>
      <c r="C2" s="41"/>
    </row>
    <row r="3" spans="1:12" ht="21" thickBot="1" x14ac:dyDescent="0.35">
      <c r="A3" s="57">
        <v>20</v>
      </c>
      <c r="C3" s="41"/>
    </row>
    <row r="4" spans="1:12" ht="15" thickBot="1" x14ac:dyDescent="0.25">
      <c r="A4" s="57">
        <v>18</v>
      </c>
    </row>
    <row r="5" spans="1:12" ht="45.75" thickBot="1" x14ac:dyDescent="0.25">
      <c r="A5" s="57">
        <v>19</v>
      </c>
      <c r="C5" s="42" t="s">
        <v>43</v>
      </c>
      <c r="D5" s="42">
        <f>MAX(A3:A299)</f>
        <v>95</v>
      </c>
      <c r="F5" s="54" t="s">
        <v>79</v>
      </c>
      <c r="G5" s="54" t="s">
        <v>86</v>
      </c>
      <c r="H5" s="54" t="s">
        <v>69</v>
      </c>
      <c r="I5" s="54" t="s">
        <v>53</v>
      </c>
      <c r="J5" s="54" t="s">
        <v>54</v>
      </c>
      <c r="K5" s="54" t="s">
        <v>55</v>
      </c>
      <c r="L5" s="54" t="s">
        <v>68</v>
      </c>
    </row>
    <row r="6" spans="1:12" ht="15.75" thickBot="1" x14ac:dyDescent="0.3">
      <c r="A6" s="57">
        <v>15</v>
      </c>
      <c r="C6" s="42" t="s">
        <v>44</v>
      </c>
      <c r="D6" s="42">
        <f>MIN(A3:A299)</f>
        <v>13</v>
      </c>
      <c r="F6" s="52" t="s">
        <v>89</v>
      </c>
      <c r="G6" s="52" t="s">
        <v>57</v>
      </c>
      <c r="H6" s="52">
        <v>22</v>
      </c>
      <c r="I6" s="53">
        <v>100</v>
      </c>
      <c r="J6" s="51">
        <f>I6</f>
        <v>100</v>
      </c>
      <c r="K6" s="51">
        <f>I6/$I$15</f>
        <v>0.41493775933609961</v>
      </c>
      <c r="L6" s="51">
        <f>K6</f>
        <v>0.41493775933609961</v>
      </c>
    </row>
    <row r="7" spans="1:12" ht="15.75" thickBot="1" x14ac:dyDescent="0.3">
      <c r="A7" s="57">
        <v>23</v>
      </c>
      <c r="C7" s="42" t="s">
        <v>45</v>
      </c>
      <c r="D7" s="42">
        <f>D5-D6</f>
        <v>82</v>
      </c>
      <c r="F7" s="52" t="s">
        <v>80</v>
      </c>
      <c r="G7" s="52" t="s">
        <v>58</v>
      </c>
      <c r="H7" s="52">
        <v>31</v>
      </c>
      <c r="I7" s="53">
        <v>31</v>
      </c>
      <c r="J7" s="51">
        <f>J6+I7</f>
        <v>131</v>
      </c>
      <c r="K7" s="51">
        <f t="shared" ref="K7:K14" si="0">I7/$I$15</f>
        <v>0.12863070539419086</v>
      </c>
      <c r="L7" s="51">
        <f>L6+K7</f>
        <v>0.54356846473029052</v>
      </c>
    </row>
    <row r="8" spans="1:12" ht="15.75" thickBot="1" x14ac:dyDescent="0.3">
      <c r="A8" s="57">
        <v>20</v>
      </c>
      <c r="C8" s="42" t="s">
        <v>46</v>
      </c>
      <c r="D8" s="42">
        <f>AVERAGE(A3:A299)</f>
        <v>35.875518672199171</v>
      </c>
      <c r="F8" s="52" t="s">
        <v>81</v>
      </c>
      <c r="G8" s="52" t="s">
        <v>59</v>
      </c>
      <c r="H8" s="52">
        <v>40</v>
      </c>
      <c r="I8" s="53">
        <v>8</v>
      </c>
      <c r="J8" s="51">
        <f t="shared" ref="J8:J14" si="1">J7+I8</f>
        <v>139</v>
      </c>
      <c r="K8" s="51">
        <f t="shared" si="0"/>
        <v>3.3195020746887967E-2</v>
      </c>
      <c r="L8" s="51">
        <f t="shared" ref="L8:L14" si="2">L7+K8</f>
        <v>0.57676348547717848</v>
      </c>
    </row>
    <row r="9" spans="1:12" ht="15.75" thickBot="1" x14ac:dyDescent="0.3">
      <c r="A9" s="57"/>
      <c r="C9" s="42" t="s">
        <v>47</v>
      </c>
      <c r="D9" s="42">
        <f>_xlfn.MODE.SNGL(A3:A299)</f>
        <v>20</v>
      </c>
      <c r="F9" s="52" t="s">
        <v>82</v>
      </c>
      <c r="G9" s="52" t="s">
        <v>60</v>
      </c>
      <c r="H9" s="52">
        <v>49</v>
      </c>
      <c r="I9" s="53">
        <v>41</v>
      </c>
      <c r="J9" s="51">
        <f t="shared" si="1"/>
        <v>180</v>
      </c>
      <c r="K9" s="51">
        <f t="shared" si="0"/>
        <v>0.17012448132780084</v>
      </c>
      <c r="L9" s="51">
        <f t="shared" si="2"/>
        <v>0.74688796680497926</v>
      </c>
    </row>
    <row r="10" spans="1:12" ht="15.75" thickBot="1" x14ac:dyDescent="0.3">
      <c r="A10" s="57">
        <v>19</v>
      </c>
      <c r="C10" s="42" t="s">
        <v>48</v>
      </c>
      <c r="D10" s="42">
        <f>MEDIAN(A3:A299)</f>
        <v>26</v>
      </c>
      <c r="F10" s="52" t="s">
        <v>87</v>
      </c>
      <c r="G10" s="52" t="s">
        <v>61</v>
      </c>
      <c r="H10" s="52">
        <v>58</v>
      </c>
      <c r="I10" s="53">
        <v>26</v>
      </c>
      <c r="J10" s="51">
        <f t="shared" si="1"/>
        <v>206</v>
      </c>
      <c r="K10" s="51">
        <f t="shared" si="0"/>
        <v>0.1078838174273859</v>
      </c>
      <c r="L10" s="51">
        <f t="shared" si="2"/>
        <v>0.85477178423236522</v>
      </c>
    </row>
    <row r="11" spans="1:12" ht="15.75" thickBot="1" x14ac:dyDescent="0.3">
      <c r="A11" s="57">
        <v>43</v>
      </c>
      <c r="F11" s="52" t="s">
        <v>88</v>
      </c>
      <c r="G11" s="52" t="s">
        <v>62</v>
      </c>
      <c r="H11" s="52">
        <v>67</v>
      </c>
      <c r="I11" s="53">
        <v>13</v>
      </c>
      <c r="J11" s="51">
        <f t="shared" si="1"/>
        <v>219</v>
      </c>
      <c r="K11" s="51">
        <f t="shared" si="0"/>
        <v>5.3941908713692949E-2</v>
      </c>
      <c r="L11" s="51">
        <f t="shared" si="2"/>
        <v>0.90871369294605819</v>
      </c>
    </row>
    <row r="12" spans="1:12" ht="15.75" thickBot="1" x14ac:dyDescent="0.3">
      <c r="A12" s="57">
        <v>45</v>
      </c>
      <c r="C12" s="44" t="s">
        <v>49</v>
      </c>
      <c r="F12" s="52" t="s">
        <v>83</v>
      </c>
      <c r="G12" s="52" t="s">
        <v>63</v>
      </c>
      <c r="H12" s="52">
        <v>76</v>
      </c>
      <c r="I12" s="53">
        <v>18</v>
      </c>
      <c r="J12" s="51">
        <f t="shared" si="1"/>
        <v>237</v>
      </c>
      <c r="K12" s="51">
        <f t="shared" si="0"/>
        <v>7.4688796680497924E-2</v>
      </c>
      <c r="L12" s="51">
        <f t="shared" si="2"/>
        <v>0.98340248962655608</v>
      </c>
    </row>
    <row r="13" spans="1:12" ht="15.75" thickBot="1" x14ac:dyDescent="0.3">
      <c r="A13" s="57">
        <v>13</v>
      </c>
      <c r="C13" s="42" t="s">
        <v>56</v>
      </c>
      <c r="D13" s="42">
        <f>COUNT(A3:A299)</f>
        <v>241</v>
      </c>
      <c r="F13" s="52" t="s">
        <v>84</v>
      </c>
      <c r="G13" s="52" t="s">
        <v>64</v>
      </c>
      <c r="H13" s="52">
        <v>85</v>
      </c>
      <c r="I13" s="53">
        <v>3</v>
      </c>
      <c r="J13" s="51">
        <f t="shared" si="1"/>
        <v>240</v>
      </c>
      <c r="K13" s="51">
        <f t="shared" si="0"/>
        <v>1.2448132780082987E-2</v>
      </c>
      <c r="L13" s="51">
        <f t="shared" si="2"/>
        <v>0.99585062240663902</v>
      </c>
    </row>
    <row r="14" spans="1:12" ht="15.75" thickBot="1" x14ac:dyDescent="0.3">
      <c r="A14" s="57">
        <v>25</v>
      </c>
      <c r="C14" s="42" t="s">
        <v>50</v>
      </c>
      <c r="D14" s="42">
        <f>3.3*LOG10(D13)+1</f>
        <v>8.8606562404970646</v>
      </c>
      <c r="E14" s="60">
        <v>9</v>
      </c>
      <c r="F14" s="52" t="s">
        <v>85</v>
      </c>
      <c r="G14" s="52" t="s">
        <v>65</v>
      </c>
      <c r="H14" s="52">
        <v>95</v>
      </c>
      <c r="I14" s="53">
        <v>1</v>
      </c>
      <c r="J14" s="51">
        <f t="shared" si="1"/>
        <v>241</v>
      </c>
      <c r="K14" s="51">
        <f>I14/$I$15</f>
        <v>4.1493775933609959E-3</v>
      </c>
      <c r="L14" s="51">
        <f t="shared" si="2"/>
        <v>1</v>
      </c>
    </row>
    <row r="15" spans="1:12" ht="15" thickBot="1" x14ac:dyDescent="0.25">
      <c r="A15" s="57">
        <v>28</v>
      </c>
      <c r="C15" s="42" t="s">
        <v>51</v>
      </c>
      <c r="D15" s="42">
        <f>D7/D14</f>
        <v>9.2543935544214246</v>
      </c>
      <c r="E15" s="60">
        <v>9</v>
      </c>
      <c r="I15" s="50">
        <f>SUM(I6:I14)</f>
        <v>241</v>
      </c>
      <c r="K15" s="50">
        <f>SUM(K6:K14)</f>
        <v>1</v>
      </c>
    </row>
    <row r="16" spans="1:12" ht="15" thickBot="1" x14ac:dyDescent="0.25">
      <c r="A16" s="57"/>
    </row>
    <row r="17" spans="1:7" ht="15.75" thickBot="1" x14ac:dyDescent="0.3">
      <c r="A17" s="57">
        <v>20</v>
      </c>
      <c r="F17" s="49" t="s">
        <v>52</v>
      </c>
      <c r="G17" s="49" t="s">
        <v>67</v>
      </c>
    </row>
    <row r="18" spans="1:7" ht="15.75" thickBot="1" x14ac:dyDescent="0.3">
      <c r="A18" s="57">
        <v>20</v>
      </c>
      <c r="F18" s="46">
        <v>22</v>
      </c>
      <c r="G18" s="47">
        <v>100</v>
      </c>
    </row>
    <row r="19" spans="1:7" ht="15.75" thickBot="1" x14ac:dyDescent="0.3">
      <c r="A19" s="57">
        <v>20</v>
      </c>
      <c r="F19" s="46">
        <v>31</v>
      </c>
      <c r="G19" s="47">
        <v>31</v>
      </c>
    </row>
    <row r="20" spans="1:7" ht="15.75" thickBot="1" x14ac:dyDescent="0.3">
      <c r="A20" s="57">
        <v>20</v>
      </c>
      <c r="F20" s="46">
        <v>40</v>
      </c>
      <c r="G20" s="47">
        <v>8</v>
      </c>
    </row>
    <row r="21" spans="1:7" ht="15.75" thickBot="1" x14ac:dyDescent="0.3">
      <c r="A21" s="57">
        <v>20</v>
      </c>
      <c r="F21" s="46">
        <v>49</v>
      </c>
      <c r="G21" s="47">
        <v>41</v>
      </c>
    </row>
    <row r="22" spans="1:7" ht="15.75" thickBot="1" x14ac:dyDescent="0.3">
      <c r="A22" s="57">
        <v>20</v>
      </c>
      <c r="F22" s="46">
        <v>58</v>
      </c>
      <c r="G22" s="47">
        <v>26</v>
      </c>
    </row>
    <row r="23" spans="1:7" ht="15.75" thickBot="1" x14ac:dyDescent="0.3">
      <c r="A23" s="57"/>
      <c r="F23" s="46">
        <v>67</v>
      </c>
      <c r="G23" s="47">
        <v>13</v>
      </c>
    </row>
    <row r="24" spans="1:7" ht="15.75" thickBot="1" x14ac:dyDescent="0.3">
      <c r="A24" s="57">
        <v>20</v>
      </c>
      <c r="F24" s="46">
        <v>76</v>
      </c>
      <c r="G24" s="47">
        <v>18</v>
      </c>
    </row>
    <row r="25" spans="1:7" ht="15.75" thickBot="1" x14ac:dyDescent="0.3">
      <c r="A25" s="57">
        <v>50</v>
      </c>
      <c r="F25" s="46">
        <v>85</v>
      </c>
      <c r="G25" s="47">
        <v>3</v>
      </c>
    </row>
    <row r="26" spans="1:7" ht="15.75" thickBot="1" x14ac:dyDescent="0.3">
      <c r="A26" s="57">
        <v>19</v>
      </c>
      <c r="F26" s="46">
        <v>95</v>
      </c>
      <c r="G26" s="47">
        <v>1</v>
      </c>
    </row>
    <row r="27" spans="1:7" ht="15.75" thickBot="1" x14ac:dyDescent="0.3">
      <c r="A27" s="57">
        <v>20</v>
      </c>
      <c r="F27" s="48" t="s">
        <v>66</v>
      </c>
      <c r="G27" s="48">
        <v>0</v>
      </c>
    </row>
    <row r="28" spans="1:7" ht="15" thickBot="1" x14ac:dyDescent="0.25">
      <c r="A28" s="57">
        <v>34</v>
      </c>
    </row>
    <row r="29" spans="1:7" ht="15" thickBot="1" x14ac:dyDescent="0.25">
      <c r="A29" s="57">
        <v>74</v>
      </c>
    </row>
    <row r="30" spans="1:7" ht="15" thickBot="1" x14ac:dyDescent="0.25">
      <c r="A30" s="57"/>
    </row>
    <row r="31" spans="1:7" ht="15" thickBot="1" x14ac:dyDescent="0.25">
      <c r="A31" s="57">
        <v>20</v>
      </c>
    </row>
    <row r="32" spans="1:7" ht="15" thickBot="1" x14ac:dyDescent="0.25">
      <c r="A32" s="57">
        <v>84</v>
      </c>
    </row>
    <row r="33" spans="1:1" ht="15" thickBot="1" x14ac:dyDescent="0.25">
      <c r="A33" s="57">
        <v>63</v>
      </c>
    </row>
    <row r="34" spans="1:1" ht="15" thickBot="1" x14ac:dyDescent="0.25">
      <c r="A34" s="57">
        <v>44</v>
      </c>
    </row>
    <row r="35" spans="1:1" ht="15" thickBot="1" x14ac:dyDescent="0.25">
      <c r="A35" s="57">
        <v>46</v>
      </c>
    </row>
    <row r="36" spans="1:1" ht="15" thickBot="1" x14ac:dyDescent="0.25">
      <c r="A36" s="57">
        <v>50</v>
      </c>
    </row>
    <row r="37" spans="1:1" ht="15" thickBot="1" x14ac:dyDescent="0.25">
      <c r="A37" s="57"/>
    </row>
    <row r="38" spans="1:1" ht="15" thickBot="1" x14ac:dyDescent="0.25">
      <c r="A38" s="57"/>
    </row>
    <row r="39" spans="1:1" ht="15" thickBot="1" x14ac:dyDescent="0.25">
      <c r="A39" s="57">
        <v>20</v>
      </c>
    </row>
    <row r="40" spans="1:1" ht="15" thickBot="1" x14ac:dyDescent="0.25">
      <c r="A40" s="57">
        <v>20</v>
      </c>
    </row>
    <row r="41" spans="1:1" ht="15" thickBot="1" x14ac:dyDescent="0.25">
      <c r="A41" s="57">
        <v>20</v>
      </c>
    </row>
    <row r="42" spans="1:1" ht="15" thickBot="1" x14ac:dyDescent="0.25">
      <c r="A42" s="57">
        <v>20</v>
      </c>
    </row>
    <row r="43" spans="1:1" ht="15" thickBot="1" x14ac:dyDescent="0.25">
      <c r="A43" s="57">
        <v>20</v>
      </c>
    </row>
    <row r="44" spans="1:1" ht="15" thickBot="1" x14ac:dyDescent="0.25">
      <c r="A44" s="57">
        <v>20</v>
      </c>
    </row>
    <row r="45" spans="1:1" ht="15" thickBot="1" x14ac:dyDescent="0.25">
      <c r="A45" s="57">
        <v>20</v>
      </c>
    </row>
    <row r="46" spans="1:1" ht="15" thickBot="1" x14ac:dyDescent="0.25">
      <c r="A46" s="57">
        <v>19</v>
      </c>
    </row>
    <row r="47" spans="1:1" ht="15" thickBot="1" x14ac:dyDescent="0.25">
      <c r="A47" s="57">
        <v>44</v>
      </c>
    </row>
    <row r="48" spans="1:1" ht="15" thickBot="1" x14ac:dyDescent="0.25">
      <c r="A48" s="57">
        <v>44</v>
      </c>
    </row>
    <row r="49" spans="1:1" ht="15" thickBot="1" x14ac:dyDescent="0.25">
      <c r="A49" s="57">
        <v>58</v>
      </c>
    </row>
    <row r="50" spans="1:1" ht="15" thickBot="1" x14ac:dyDescent="0.25">
      <c r="A50" s="57">
        <v>16</v>
      </c>
    </row>
    <row r="51" spans="1:1" ht="15" thickBot="1" x14ac:dyDescent="0.25">
      <c r="A51" s="57"/>
    </row>
    <row r="52" spans="1:1" ht="15" thickBot="1" x14ac:dyDescent="0.25">
      <c r="A52" s="57">
        <v>19</v>
      </c>
    </row>
    <row r="53" spans="1:1" ht="15" thickBot="1" x14ac:dyDescent="0.25">
      <c r="A53" s="57">
        <v>22</v>
      </c>
    </row>
    <row r="54" spans="1:1" ht="15" thickBot="1" x14ac:dyDescent="0.25">
      <c r="A54" s="57">
        <v>25</v>
      </c>
    </row>
    <row r="55" spans="1:1" ht="15" thickBot="1" x14ac:dyDescent="0.25">
      <c r="A55" s="57">
        <v>15</v>
      </c>
    </row>
    <row r="56" spans="1:1" ht="15" thickBot="1" x14ac:dyDescent="0.25">
      <c r="A56" s="57">
        <v>43</v>
      </c>
    </row>
    <row r="57" spans="1:1" ht="15" thickBot="1" x14ac:dyDescent="0.25">
      <c r="A57" s="57">
        <v>26</v>
      </c>
    </row>
    <row r="58" spans="1:1" ht="15" thickBot="1" x14ac:dyDescent="0.25">
      <c r="A58" s="57"/>
    </row>
    <row r="59" spans="1:1" ht="15" thickBot="1" x14ac:dyDescent="0.25">
      <c r="A59" s="57"/>
    </row>
    <row r="60" spans="1:1" ht="15" thickBot="1" x14ac:dyDescent="0.25">
      <c r="A60" s="57"/>
    </row>
    <row r="61" spans="1:1" ht="15" thickBot="1" x14ac:dyDescent="0.25">
      <c r="A61" s="57"/>
    </row>
    <row r="62" spans="1:1" ht="15" thickBot="1" x14ac:dyDescent="0.25">
      <c r="A62" s="57"/>
    </row>
    <row r="63" spans="1:1" ht="15" thickBot="1" x14ac:dyDescent="0.25">
      <c r="A63" s="57"/>
    </row>
    <row r="64" spans="1:1" ht="15" thickBot="1" x14ac:dyDescent="0.25">
      <c r="A64" s="57"/>
    </row>
    <row r="65" spans="1:1" ht="15" thickBot="1" x14ac:dyDescent="0.25">
      <c r="A65" s="57"/>
    </row>
    <row r="66" spans="1:1" ht="15" thickBot="1" x14ac:dyDescent="0.25">
      <c r="A66" s="57">
        <v>19</v>
      </c>
    </row>
    <row r="67" spans="1:1" ht="15" thickBot="1" x14ac:dyDescent="0.25">
      <c r="A67" s="57">
        <v>19</v>
      </c>
    </row>
    <row r="68" spans="1:1" ht="15" thickBot="1" x14ac:dyDescent="0.25">
      <c r="A68" s="57">
        <v>46</v>
      </c>
    </row>
    <row r="69" spans="1:1" ht="15" thickBot="1" x14ac:dyDescent="0.25">
      <c r="A69" s="57">
        <v>65</v>
      </c>
    </row>
    <row r="70" spans="1:1" ht="15" thickBot="1" x14ac:dyDescent="0.25">
      <c r="A70" s="57">
        <v>69</v>
      </c>
    </row>
    <row r="71" spans="1:1" ht="15" thickBot="1" x14ac:dyDescent="0.25">
      <c r="A71" s="57">
        <v>47</v>
      </c>
    </row>
    <row r="72" spans="1:1" ht="15" thickBot="1" x14ac:dyDescent="0.25">
      <c r="A72" s="57"/>
    </row>
    <row r="73" spans="1:1" ht="15" thickBot="1" x14ac:dyDescent="0.25">
      <c r="A73" s="57">
        <v>19</v>
      </c>
    </row>
    <row r="74" spans="1:1" ht="15" thickBot="1" x14ac:dyDescent="0.25">
      <c r="A74" s="57">
        <v>49</v>
      </c>
    </row>
    <row r="75" spans="1:1" ht="15" thickBot="1" x14ac:dyDescent="0.25">
      <c r="A75" s="57">
        <v>52</v>
      </c>
    </row>
    <row r="76" spans="1:1" ht="15" thickBot="1" x14ac:dyDescent="0.25">
      <c r="A76" s="57">
        <v>16</v>
      </c>
    </row>
    <row r="77" spans="1:1" ht="15" thickBot="1" x14ac:dyDescent="0.25">
      <c r="A77" s="57">
        <v>19</v>
      </c>
    </row>
    <row r="78" spans="1:1" ht="15" thickBot="1" x14ac:dyDescent="0.25">
      <c r="A78" s="57">
        <v>20</v>
      </c>
    </row>
    <row r="79" spans="1:1" ht="15" thickBot="1" x14ac:dyDescent="0.25">
      <c r="A79" s="57"/>
    </row>
    <row r="80" spans="1:1" ht="15" thickBot="1" x14ac:dyDescent="0.25">
      <c r="A80" s="57"/>
    </row>
    <row r="81" spans="1:1" ht="15" thickBot="1" x14ac:dyDescent="0.25">
      <c r="A81" s="57"/>
    </row>
    <row r="82" spans="1:1" ht="15" thickBot="1" x14ac:dyDescent="0.25">
      <c r="A82" s="57"/>
    </row>
    <row r="83" spans="1:1" ht="15" thickBot="1" x14ac:dyDescent="0.25">
      <c r="A83" s="57">
        <v>20</v>
      </c>
    </row>
    <row r="84" spans="1:1" ht="15" thickBot="1" x14ac:dyDescent="0.25">
      <c r="A84" s="57">
        <v>20</v>
      </c>
    </row>
    <row r="85" spans="1:1" ht="15" thickBot="1" x14ac:dyDescent="0.25">
      <c r="A85" s="57">
        <v>20</v>
      </c>
    </row>
    <row r="86" spans="1:1" ht="15" thickBot="1" x14ac:dyDescent="0.25">
      <c r="A86" s="57">
        <v>20</v>
      </c>
    </row>
    <row r="87" spans="1:1" ht="15" thickBot="1" x14ac:dyDescent="0.25">
      <c r="A87" s="57">
        <v>20</v>
      </c>
    </row>
    <row r="88" spans="1:1" ht="15" thickBot="1" x14ac:dyDescent="0.25">
      <c r="A88" s="57">
        <v>20</v>
      </c>
    </row>
    <row r="89" spans="1:1" ht="15" thickBot="1" x14ac:dyDescent="0.25">
      <c r="A89" s="57"/>
    </row>
    <row r="90" spans="1:1" ht="15" thickBot="1" x14ac:dyDescent="0.25">
      <c r="A90" s="57">
        <v>19</v>
      </c>
    </row>
    <row r="91" spans="1:1" ht="15" thickBot="1" x14ac:dyDescent="0.25">
      <c r="A91" s="57">
        <v>43</v>
      </c>
    </row>
    <row r="92" spans="1:1" ht="15" thickBot="1" x14ac:dyDescent="0.25">
      <c r="A92" s="57">
        <v>45</v>
      </c>
    </row>
    <row r="93" spans="1:1" ht="15" thickBot="1" x14ac:dyDescent="0.25">
      <c r="A93" s="57">
        <v>13</v>
      </c>
    </row>
    <row r="94" spans="1:1" ht="15" thickBot="1" x14ac:dyDescent="0.25">
      <c r="A94" s="57">
        <v>25</v>
      </c>
    </row>
    <row r="95" spans="1:1" ht="15" thickBot="1" x14ac:dyDescent="0.25">
      <c r="A95" s="57">
        <v>28</v>
      </c>
    </row>
    <row r="96" spans="1:1" ht="15" thickBot="1" x14ac:dyDescent="0.25">
      <c r="A96" s="57"/>
    </row>
    <row r="97" spans="1:1" ht="15" thickBot="1" x14ac:dyDescent="0.25">
      <c r="A97" s="57">
        <v>49</v>
      </c>
    </row>
    <row r="98" spans="1:1" ht="15" thickBot="1" x14ac:dyDescent="0.25">
      <c r="A98" s="57">
        <v>29</v>
      </c>
    </row>
    <row r="99" spans="1:1" ht="15" thickBot="1" x14ac:dyDescent="0.25">
      <c r="A99" s="57">
        <v>47</v>
      </c>
    </row>
    <row r="100" spans="1:1" ht="15" thickBot="1" x14ac:dyDescent="0.25">
      <c r="A100" s="57">
        <v>22</v>
      </c>
    </row>
    <row r="101" spans="1:1" ht="15" thickBot="1" x14ac:dyDescent="0.25">
      <c r="A101" s="57">
        <v>34</v>
      </c>
    </row>
    <row r="102" spans="1:1" ht="15" thickBot="1" x14ac:dyDescent="0.25">
      <c r="A102" s="57">
        <v>21</v>
      </c>
    </row>
    <row r="103" spans="1:1" ht="15" thickBot="1" x14ac:dyDescent="0.25">
      <c r="A103" s="57"/>
    </row>
    <row r="104" spans="1:1" ht="15" thickBot="1" x14ac:dyDescent="0.25">
      <c r="A104" s="57">
        <v>17</v>
      </c>
    </row>
    <row r="105" spans="1:1" ht="15" thickBot="1" x14ac:dyDescent="0.25">
      <c r="A105" s="57">
        <v>18</v>
      </c>
    </row>
    <row r="106" spans="1:1" ht="15" thickBot="1" x14ac:dyDescent="0.25">
      <c r="A106" s="57">
        <v>18</v>
      </c>
    </row>
    <row r="107" spans="1:1" ht="15" thickBot="1" x14ac:dyDescent="0.25">
      <c r="A107" s="57">
        <v>20</v>
      </c>
    </row>
    <row r="108" spans="1:1" ht="15" thickBot="1" x14ac:dyDescent="0.25">
      <c r="A108" s="57">
        <v>19</v>
      </c>
    </row>
    <row r="109" spans="1:1" ht="15" thickBot="1" x14ac:dyDescent="0.25">
      <c r="A109" s="57">
        <v>52</v>
      </c>
    </row>
    <row r="110" spans="1:1" ht="15" thickBot="1" x14ac:dyDescent="0.25">
      <c r="A110" s="57"/>
    </row>
    <row r="111" spans="1:1" ht="15" thickBot="1" x14ac:dyDescent="0.25">
      <c r="A111" s="57">
        <v>18</v>
      </c>
    </row>
    <row r="112" spans="1:1" ht="15" thickBot="1" x14ac:dyDescent="0.25">
      <c r="A112" s="57">
        <v>18</v>
      </c>
    </row>
    <row r="113" spans="1:1" ht="15" thickBot="1" x14ac:dyDescent="0.25">
      <c r="A113" s="57">
        <v>26</v>
      </c>
    </row>
    <row r="114" spans="1:1" ht="15" thickBot="1" x14ac:dyDescent="0.25">
      <c r="A114" s="57">
        <v>50</v>
      </c>
    </row>
    <row r="115" spans="1:1" ht="15" thickBot="1" x14ac:dyDescent="0.25">
      <c r="A115" s="57">
        <v>43</v>
      </c>
    </row>
    <row r="116" spans="1:1" ht="15" thickBot="1" x14ac:dyDescent="0.25">
      <c r="A116" s="57">
        <v>25</v>
      </c>
    </row>
    <row r="117" spans="1:1" ht="15" thickBot="1" x14ac:dyDescent="0.25">
      <c r="A117" s="57"/>
    </row>
    <row r="118" spans="1:1" ht="15" thickBot="1" x14ac:dyDescent="0.25">
      <c r="A118" s="57">
        <v>23</v>
      </c>
    </row>
    <row r="119" spans="1:1" ht="15" thickBot="1" x14ac:dyDescent="0.25">
      <c r="A119" s="57">
        <v>52</v>
      </c>
    </row>
    <row r="120" spans="1:1" ht="15" thickBot="1" x14ac:dyDescent="0.25">
      <c r="A120" s="57">
        <v>78</v>
      </c>
    </row>
    <row r="121" spans="1:1" ht="15" thickBot="1" x14ac:dyDescent="0.25">
      <c r="A121" s="57">
        <v>55</v>
      </c>
    </row>
    <row r="122" spans="1:1" ht="15" thickBot="1" x14ac:dyDescent="0.25">
      <c r="A122" s="57">
        <v>50</v>
      </c>
    </row>
    <row r="123" spans="1:1" ht="15" thickBot="1" x14ac:dyDescent="0.25">
      <c r="A123" s="57">
        <v>45</v>
      </c>
    </row>
    <row r="124" spans="1:1" ht="15" thickBot="1" x14ac:dyDescent="0.25">
      <c r="A124" s="57"/>
    </row>
    <row r="125" spans="1:1" ht="15" thickBot="1" x14ac:dyDescent="0.25">
      <c r="A125" s="57"/>
    </row>
    <row r="126" spans="1:1" ht="15" thickBot="1" x14ac:dyDescent="0.25">
      <c r="A126" s="57">
        <v>50</v>
      </c>
    </row>
    <row r="127" spans="1:1" ht="15" thickBot="1" x14ac:dyDescent="0.25">
      <c r="A127" s="57">
        <v>53</v>
      </c>
    </row>
    <row r="128" spans="1:1" ht="15" thickBot="1" x14ac:dyDescent="0.25">
      <c r="A128" s="57">
        <v>16</v>
      </c>
    </row>
    <row r="129" spans="1:1" ht="15" thickBot="1" x14ac:dyDescent="0.25">
      <c r="A129" s="57">
        <v>22</v>
      </c>
    </row>
    <row r="130" spans="1:1" ht="15" thickBot="1" x14ac:dyDescent="0.25">
      <c r="A130" s="57">
        <v>67</v>
      </c>
    </row>
    <row r="131" spans="1:1" ht="15" thickBot="1" x14ac:dyDescent="0.25">
      <c r="A131" s="57">
        <v>70</v>
      </c>
    </row>
    <row r="132" spans="1:1" ht="15" thickBot="1" x14ac:dyDescent="0.25">
      <c r="A132" s="57"/>
    </row>
    <row r="133" spans="1:1" ht="15" thickBot="1" x14ac:dyDescent="0.25">
      <c r="A133" s="57">
        <v>20</v>
      </c>
    </row>
    <row r="134" spans="1:1" ht="15" thickBot="1" x14ac:dyDescent="0.25">
      <c r="A134" s="57">
        <v>24</v>
      </c>
    </row>
    <row r="135" spans="1:1" ht="15" thickBot="1" x14ac:dyDescent="0.25">
      <c r="A135" s="57">
        <v>48</v>
      </c>
    </row>
    <row r="136" spans="1:1" ht="15" thickBot="1" x14ac:dyDescent="0.25">
      <c r="A136" s="57">
        <v>51</v>
      </c>
    </row>
    <row r="137" spans="1:1" ht="15" thickBot="1" x14ac:dyDescent="0.25">
      <c r="A137" s="57">
        <v>72</v>
      </c>
    </row>
    <row r="138" spans="1:1" ht="15" thickBot="1" x14ac:dyDescent="0.25">
      <c r="A138" s="57">
        <v>74</v>
      </c>
    </row>
    <row r="139" spans="1:1" ht="15" thickBot="1" x14ac:dyDescent="0.25">
      <c r="A139" s="57"/>
    </row>
    <row r="140" spans="1:1" ht="15" thickBot="1" x14ac:dyDescent="0.25">
      <c r="A140" s="57">
        <v>21</v>
      </c>
    </row>
    <row r="141" spans="1:1" ht="15" thickBot="1" x14ac:dyDescent="0.25">
      <c r="A141" s="57">
        <v>46</v>
      </c>
    </row>
    <row r="142" spans="1:1" ht="15" thickBot="1" x14ac:dyDescent="0.25">
      <c r="A142" s="57">
        <v>47</v>
      </c>
    </row>
    <row r="143" spans="1:1" ht="15" thickBot="1" x14ac:dyDescent="0.25">
      <c r="A143" s="57">
        <v>27</v>
      </c>
    </row>
    <row r="144" spans="1:1" ht="15" thickBot="1" x14ac:dyDescent="0.25">
      <c r="A144" s="57">
        <v>69</v>
      </c>
    </row>
    <row r="145" spans="1:1" ht="15" thickBot="1" x14ac:dyDescent="0.25">
      <c r="A145" s="57">
        <v>71</v>
      </c>
    </row>
    <row r="146" spans="1:1" ht="15" thickBot="1" x14ac:dyDescent="0.25">
      <c r="A146" s="57"/>
    </row>
    <row r="147" spans="1:1" ht="15" thickBot="1" x14ac:dyDescent="0.25">
      <c r="A147" s="57">
        <v>20</v>
      </c>
    </row>
    <row r="148" spans="1:1" ht="15" thickBot="1" x14ac:dyDescent="0.25">
      <c r="A148" s="57">
        <v>50</v>
      </c>
    </row>
    <row r="149" spans="1:1" ht="15" thickBot="1" x14ac:dyDescent="0.25">
      <c r="A149" s="57">
        <v>16</v>
      </c>
    </row>
    <row r="150" spans="1:1" ht="15" thickBot="1" x14ac:dyDescent="0.25">
      <c r="A150" s="57">
        <v>62</v>
      </c>
    </row>
    <row r="151" spans="1:1" ht="15" thickBot="1" x14ac:dyDescent="0.25">
      <c r="A151" s="57">
        <v>24</v>
      </c>
    </row>
    <row r="152" spans="1:1" ht="15" thickBot="1" x14ac:dyDescent="0.25">
      <c r="A152" s="57">
        <v>64</v>
      </c>
    </row>
    <row r="153" spans="1:1" ht="15" thickBot="1" x14ac:dyDescent="0.25">
      <c r="A153" s="57"/>
    </row>
    <row r="154" spans="1:1" ht="15" thickBot="1" x14ac:dyDescent="0.25">
      <c r="A154" s="57">
        <v>19</v>
      </c>
    </row>
    <row r="155" spans="1:1" ht="15" thickBot="1" x14ac:dyDescent="0.25">
      <c r="A155" s="57">
        <v>14</v>
      </c>
    </row>
    <row r="156" spans="1:1" ht="15" thickBot="1" x14ac:dyDescent="0.25">
      <c r="A156" s="57">
        <v>23</v>
      </c>
    </row>
    <row r="157" spans="1:1" ht="15" thickBot="1" x14ac:dyDescent="0.25">
      <c r="A157" s="57">
        <v>47</v>
      </c>
    </row>
    <row r="158" spans="1:1" ht="15" thickBot="1" x14ac:dyDescent="0.25">
      <c r="A158" s="57">
        <v>69</v>
      </c>
    </row>
    <row r="159" spans="1:1" ht="15" thickBot="1" x14ac:dyDescent="0.25">
      <c r="A159" s="57">
        <v>43</v>
      </c>
    </row>
    <row r="160" spans="1:1" ht="15" thickBot="1" x14ac:dyDescent="0.25">
      <c r="A160" s="57"/>
    </row>
    <row r="161" spans="1:1" ht="15" thickBot="1" x14ac:dyDescent="0.25">
      <c r="A161" s="57">
        <v>80</v>
      </c>
    </row>
    <row r="162" spans="1:1" ht="15" thickBot="1" x14ac:dyDescent="0.25">
      <c r="A162" s="57">
        <v>27</v>
      </c>
    </row>
    <row r="163" spans="1:1" ht="15" thickBot="1" x14ac:dyDescent="0.25">
      <c r="A163" s="57">
        <v>53</v>
      </c>
    </row>
    <row r="164" spans="1:1" ht="15" thickBot="1" x14ac:dyDescent="0.25">
      <c r="A164" s="57">
        <v>25</v>
      </c>
    </row>
    <row r="165" spans="1:1" ht="15" thickBot="1" x14ac:dyDescent="0.25">
      <c r="A165" s="57">
        <v>53</v>
      </c>
    </row>
    <row r="166" spans="1:1" ht="15" thickBot="1" x14ac:dyDescent="0.25">
      <c r="A166" s="57">
        <v>20</v>
      </c>
    </row>
    <row r="167" spans="1:1" ht="15" thickBot="1" x14ac:dyDescent="0.25">
      <c r="A167" s="57"/>
    </row>
    <row r="168" spans="1:1" ht="15" thickBot="1" x14ac:dyDescent="0.25">
      <c r="A168" s="57">
        <v>21</v>
      </c>
    </row>
    <row r="169" spans="1:1" ht="15" thickBot="1" x14ac:dyDescent="0.25">
      <c r="A169" s="57">
        <v>68</v>
      </c>
    </row>
    <row r="170" spans="1:1" ht="15" thickBot="1" x14ac:dyDescent="0.25">
      <c r="A170" s="57">
        <v>47</v>
      </c>
    </row>
    <row r="171" spans="1:1" ht="15" thickBot="1" x14ac:dyDescent="0.25">
      <c r="A171" s="57">
        <v>19</v>
      </c>
    </row>
    <row r="172" spans="1:1" ht="15" thickBot="1" x14ac:dyDescent="0.25">
      <c r="A172" s="57">
        <v>45</v>
      </c>
    </row>
    <row r="173" spans="1:1" ht="15" thickBot="1" x14ac:dyDescent="0.25">
      <c r="A173" s="57">
        <v>47</v>
      </c>
    </row>
    <row r="174" spans="1:1" ht="15" thickBot="1" x14ac:dyDescent="0.25">
      <c r="A174" s="57"/>
    </row>
    <row r="175" spans="1:1" ht="15" thickBot="1" x14ac:dyDescent="0.25">
      <c r="A175" s="57">
        <v>20</v>
      </c>
    </row>
    <row r="176" spans="1:1" ht="15" thickBot="1" x14ac:dyDescent="0.25">
      <c r="A176" s="57">
        <v>17</v>
      </c>
    </row>
    <row r="177" spans="1:1" ht="15" thickBot="1" x14ac:dyDescent="0.25">
      <c r="A177" s="57">
        <v>46</v>
      </c>
    </row>
    <row r="178" spans="1:1" ht="15" thickBot="1" x14ac:dyDescent="0.25">
      <c r="A178" s="57">
        <v>48</v>
      </c>
    </row>
    <row r="179" spans="1:1" ht="15" thickBot="1" x14ac:dyDescent="0.25">
      <c r="A179" s="57">
        <v>69</v>
      </c>
    </row>
    <row r="180" spans="1:1" ht="15" thickBot="1" x14ac:dyDescent="0.25">
      <c r="A180" s="57">
        <v>76</v>
      </c>
    </row>
    <row r="181" spans="1:1" ht="15" thickBot="1" x14ac:dyDescent="0.25">
      <c r="A181" s="57"/>
    </row>
    <row r="182" spans="1:1" ht="15" thickBot="1" x14ac:dyDescent="0.25">
      <c r="A182" s="57">
        <v>20</v>
      </c>
    </row>
    <row r="183" spans="1:1" ht="15" thickBot="1" x14ac:dyDescent="0.25">
      <c r="A183" s="57">
        <v>13</v>
      </c>
    </row>
    <row r="184" spans="1:1" ht="15" thickBot="1" x14ac:dyDescent="0.25">
      <c r="A184" s="57">
        <v>45</v>
      </c>
    </row>
    <row r="185" spans="1:1" ht="15" thickBot="1" x14ac:dyDescent="0.25">
      <c r="A185" s="57">
        <v>67</v>
      </c>
    </row>
    <row r="186" spans="1:1" ht="15" thickBot="1" x14ac:dyDescent="0.25">
      <c r="A186" s="57">
        <v>22</v>
      </c>
    </row>
    <row r="187" spans="1:1" ht="15" thickBot="1" x14ac:dyDescent="0.25">
      <c r="A187" s="57">
        <v>39</v>
      </c>
    </row>
    <row r="188" spans="1:1" ht="15" thickBot="1" x14ac:dyDescent="0.25">
      <c r="A188" s="57"/>
    </row>
    <row r="189" spans="1:1" ht="15" thickBot="1" x14ac:dyDescent="0.25">
      <c r="A189" s="57">
        <v>19</v>
      </c>
    </row>
    <row r="190" spans="1:1" ht="15" thickBot="1" x14ac:dyDescent="0.25">
      <c r="A190" s="57">
        <v>28</v>
      </c>
    </row>
    <row r="191" spans="1:1" ht="15" thickBot="1" x14ac:dyDescent="0.25">
      <c r="A191" s="57">
        <v>95</v>
      </c>
    </row>
    <row r="192" spans="1:1" ht="15" thickBot="1" x14ac:dyDescent="0.25">
      <c r="A192" s="57">
        <v>51</v>
      </c>
    </row>
    <row r="193" spans="1:1" ht="15" thickBot="1" x14ac:dyDescent="0.25">
      <c r="A193" s="57">
        <v>26</v>
      </c>
    </row>
    <row r="194" spans="1:1" ht="15" thickBot="1" x14ac:dyDescent="0.25">
      <c r="A194" s="57">
        <v>20</v>
      </c>
    </row>
    <row r="195" spans="1:1" ht="15" thickBot="1" x14ac:dyDescent="0.25">
      <c r="A195" s="57"/>
    </row>
    <row r="196" spans="1:1" ht="15" thickBot="1" x14ac:dyDescent="0.25">
      <c r="A196" s="57">
        <v>68</v>
      </c>
    </row>
    <row r="197" spans="1:1" ht="15" thickBot="1" x14ac:dyDescent="0.25">
      <c r="A197" s="57">
        <v>20</v>
      </c>
    </row>
    <row r="198" spans="1:1" ht="15" thickBot="1" x14ac:dyDescent="0.25">
      <c r="A198" s="57">
        <v>44</v>
      </c>
    </row>
    <row r="199" spans="1:1" ht="15" thickBot="1" x14ac:dyDescent="0.25">
      <c r="A199" s="57">
        <v>42</v>
      </c>
    </row>
    <row r="200" spans="1:1" ht="15" thickBot="1" x14ac:dyDescent="0.25">
      <c r="A200" s="57">
        <v>21</v>
      </c>
    </row>
    <row r="201" spans="1:1" ht="15" thickBot="1" x14ac:dyDescent="0.25">
      <c r="A201" s="57">
        <v>20</v>
      </c>
    </row>
    <row r="202" spans="1:1" ht="15" thickBot="1" x14ac:dyDescent="0.25">
      <c r="A202" s="57"/>
    </row>
    <row r="203" spans="1:1" ht="15" thickBot="1" x14ac:dyDescent="0.25">
      <c r="A203" s="57">
        <v>47</v>
      </c>
    </row>
    <row r="204" spans="1:1" ht="15" thickBot="1" x14ac:dyDescent="0.25">
      <c r="A204" s="57">
        <v>43</v>
      </c>
    </row>
    <row r="205" spans="1:1" ht="15" thickBot="1" x14ac:dyDescent="0.25">
      <c r="A205" s="57">
        <v>18</v>
      </c>
    </row>
    <row r="206" spans="1:1" ht="15" thickBot="1" x14ac:dyDescent="0.25">
      <c r="A206" s="57">
        <v>29</v>
      </c>
    </row>
    <row r="207" spans="1:1" ht="15" thickBot="1" x14ac:dyDescent="0.25">
      <c r="A207" s="57">
        <v>23</v>
      </c>
    </row>
    <row r="208" spans="1:1" ht="15" thickBot="1" x14ac:dyDescent="0.25">
      <c r="A208" s="57">
        <v>50</v>
      </c>
    </row>
    <row r="209" spans="1:1" ht="15" thickBot="1" x14ac:dyDescent="0.25">
      <c r="A209" s="57"/>
    </row>
    <row r="210" spans="1:1" ht="15" thickBot="1" x14ac:dyDescent="0.25">
      <c r="A210" s="57">
        <v>16</v>
      </c>
    </row>
    <row r="211" spans="1:1" ht="15" thickBot="1" x14ac:dyDescent="0.25">
      <c r="A211" s="57">
        <v>62</v>
      </c>
    </row>
    <row r="212" spans="1:1" ht="15" thickBot="1" x14ac:dyDescent="0.25">
      <c r="A212" s="57">
        <v>20</v>
      </c>
    </row>
    <row r="213" spans="1:1" ht="15" thickBot="1" x14ac:dyDescent="0.25">
      <c r="A213" s="57">
        <v>48</v>
      </c>
    </row>
    <row r="214" spans="1:1" ht="15" thickBot="1" x14ac:dyDescent="0.25">
      <c r="A214" s="57">
        <v>21</v>
      </c>
    </row>
    <row r="215" spans="1:1" ht="15" thickBot="1" x14ac:dyDescent="0.25">
      <c r="A215" s="57">
        <v>51</v>
      </c>
    </row>
    <row r="216" spans="1:1" ht="15" thickBot="1" x14ac:dyDescent="0.25">
      <c r="A216" s="57"/>
    </row>
    <row r="217" spans="1:1" ht="15" thickBot="1" x14ac:dyDescent="0.25">
      <c r="A217" s="57">
        <v>50</v>
      </c>
    </row>
    <row r="218" spans="1:1" ht="15" thickBot="1" x14ac:dyDescent="0.25">
      <c r="A218" s="57">
        <v>44</v>
      </c>
    </row>
    <row r="219" spans="1:1" ht="15" thickBot="1" x14ac:dyDescent="0.25">
      <c r="A219" s="57">
        <v>15</v>
      </c>
    </row>
    <row r="220" spans="1:1" ht="15" thickBot="1" x14ac:dyDescent="0.25">
      <c r="A220" s="57">
        <v>20</v>
      </c>
    </row>
    <row r="221" spans="1:1" ht="15" thickBot="1" x14ac:dyDescent="0.25">
      <c r="A221" s="57">
        <v>30</v>
      </c>
    </row>
    <row r="222" spans="1:1" ht="15" thickBot="1" x14ac:dyDescent="0.25">
      <c r="A222" s="57">
        <v>30</v>
      </c>
    </row>
    <row r="223" spans="1:1" ht="15" thickBot="1" x14ac:dyDescent="0.25">
      <c r="A223" s="57"/>
    </row>
    <row r="224" spans="1:1" ht="15" thickBot="1" x14ac:dyDescent="0.25">
      <c r="A224" s="57">
        <v>23</v>
      </c>
    </row>
    <row r="225" spans="1:1" ht="15" thickBot="1" x14ac:dyDescent="0.25">
      <c r="A225" s="57">
        <v>20</v>
      </c>
    </row>
    <row r="226" spans="1:1" ht="15" thickBot="1" x14ac:dyDescent="0.25">
      <c r="A226" s="57">
        <v>49</v>
      </c>
    </row>
    <row r="227" spans="1:1" ht="15" thickBot="1" x14ac:dyDescent="0.25">
      <c r="A227" s="57">
        <v>43</v>
      </c>
    </row>
    <row r="228" spans="1:1" ht="15" thickBot="1" x14ac:dyDescent="0.25">
      <c r="A228" s="57">
        <v>70</v>
      </c>
    </row>
    <row r="229" spans="1:1" ht="15" thickBot="1" x14ac:dyDescent="0.25">
      <c r="A229" s="57">
        <v>75</v>
      </c>
    </row>
    <row r="230" spans="1:1" ht="15" thickBot="1" x14ac:dyDescent="0.25">
      <c r="A230" s="57"/>
    </row>
    <row r="231" spans="1:1" ht="15" thickBot="1" x14ac:dyDescent="0.25">
      <c r="A231" s="57">
        <v>20</v>
      </c>
    </row>
    <row r="232" spans="1:1" ht="15" thickBot="1" x14ac:dyDescent="0.25">
      <c r="A232" s="57">
        <v>50</v>
      </c>
    </row>
    <row r="233" spans="1:1" ht="15" thickBot="1" x14ac:dyDescent="0.25">
      <c r="A233" s="57">
        <v>50</v>
      </c>
    </row>
    <row r="234" spans="1:1" ht="15" thickBot="1" x14ac:dyDescent="0.25">
      <c r="A234" s="57">
        <v>25</v>
      </c>
    </row>
    <row r="235" spans="1:1" ht="15" thickBot="1" x14ac:dyDescent="0.25">
      <c r="A235" s="57">
        <v>13</v>
      </c>
    </row>
    <row r="236" spans="1:1" ht="15" thickBot="1" x14ac:dyDescent="0.25">
      <c r="A236" s="57">
        <v>70</v>
      </c>
    </row>
    <row r="237" spans="1:1" ht="15" thickBot="1" x14ac:dyDescent="0.25">
      <c r="A237" s="57"/>
    </row>
    <row r="238" spans="1:1" ht="15" thickBot="1" x14ac:dyDescent="0.25">
      <c r="A238" s="57">
        <v>21</v>
      </c>
    </row>
    <row r="239" spans="1:1" ht="15" thickBot="1" x14ac:dyDescent="0.25">
      <c r="A239" s="57">
        <v>49</v>
      </c>
    </row>
    <row r="240" spans="1:1" ht="15" thickBot="1" x14ac:dyDescent="0.25">
      <c r="A240" s="57">
        <v>50</v>
      </c>
    </row>
    <row r="241" spans="1:1" ht="15" thickBot="1" x14ac:dyDescent="0.25">
      <c r="A241" s="57">
        <v>71</v>
      </c>
    </row>
    <row r="242" spans="1:1" ht="15" thickBot="1" x14ac:dyDescent="0.25">
      <c r="A242" s="57">
        <v>72</v>
      </c>
    </row>
    <row r="243" spans="1:1" ht="15" thickBot="1" x14ac:dyDescent="0.25">
      <c r="A243" s="57">
        <v>26</v>
      </c>
    </row>
    <row r="244" spans="1:1" ht="15" thickBot="1" x14ac:dyDescent="0.25">
      <c r="A244" s="57"/>
    </row>
    <row r="245" spans="1:1" ht="15" thickBot="1" x14ac:dyDescent="0.25">
      <c r="A245" s="57">
        <v>20</v>
      </c>
    </row>
    <row r="246" spans="1:1" ht="15" thickBot="1" x14ac:dyDescent="0.25">
      <c r="A246" s="57">
        <v>20</v>
      </c>
    </row>
    <row r="247" spans="1:1" ht="15" thickBot="1" x14ac:dyDescent="0.25">
      <c r="A247" s="57">
        <v>23</v>
      </c>
    </row>
    <row r="248" spans="1:1" ht="15" thickBot="1" x14ac:dyDescent="0.25">
      <c r="A248" s="57">
        <v>23</v>
      </c>
    </row>
    <row r="249" spans="1:1" ht="15" thickBot="1" x14ac:dyDescent="0.25">
      <c r="A249" s="57">
        <v>23</v>
      </c>
    </row>
    <row r="250" spans="1:1" ht="15" thickBot="1" x14ac:dyDescent="0.25">
      <c r="A250" s="57">
        <v>48</v>
      </c>
    </row>
    <row r="251" spans="1:1" ht="15" thickBot="1" x14ac:dyDescent="0.25">
      <c r="A251" s="57"/>
    </row>
    <row r="252" spans="1:1" ht="15" thickBot="1" x14ac:dyDescent="0.25">
      <c r="A252" s="57">
        <v>19</v>
      </c>
    </row>
    <row r="253" spans="1:1" ht="15" thickBot="1" x14ac:dyDescent="0.25">
      <c r="A253" s="57">
        <v>19</v>
      </c>
    </row>
    <row r="254" spans="1:1" ht="15" thickBot="1" x14ac:dyDescent="0.25">
      <c r="A254" s="57">
        <v>22</v>
      </c>
    </row>
    <row r="255" spans="1:1" ht="15" thickBot="1" x14ac:dyDescent="0.25">
      <c r="A255" s="57">
        <v>22</v>
      </c>
    </row>
    <row r="256" spans="1:1" ht="15" thickBot="1" x14ac:dyDescent="0.25">
      <c r="A256" s="57">
        <v>46</v>
      </c>
    </row>
    <row r="257" spans="1:1" ht="15" thickBot="1" x14ac:dyDescent="0.25">
      <c r="A257" s="57">
        <v>47</v>
      </c>
    </row>
    <row r="258" spans="1:1" ht="15" thickBot="1" x14ac:dyDescent="0.25">
      <c r="A258" s="57"/>
    </row>
    <row r="259" spans="1:1" ht="15" thickBot="1" x14ac:dyDescent="0.25">
      <c r="A259" s="57">
        <v>20</v>
      </c>
    </row>
    <row r="260" spans="1:1" ht="15" thickBot="1" x14ac:dyDescent="0.25">
      <c r="A260" s="57">
        <v>22</v>
      </c>
    </row>
    <row r="261" spans="1:1" ht="15" thickBot="1" x14ac:dyDescent="0.25">
      <c r="A261" s="57">
        <v>59</v>
      </c>
    </row>
    <row r="262" spans="1:1" ht="15" thickBot="1" x14ac:dyDescent="0.25">
      <c r="A262" s="57">
        <v>54</v>
      </c>
    </row>
    <row r="263" spans="1:1" ht="15" thickBot="1" x14ac:dyDescent="0.25">
      <c r="A263" s="57">
        <v>65</v>
      </c>
    </row>
    <row r="264" spans="1:1" ht="15" thickBot="1" x14ac:dyDescent="0.25">
      <c r="A264" s="57">
        <v>57</v>
      </c>
    </row>
    <row r="265" spans="1:1" ht="15" thickBot="1" x14ac:dyDescent="0.25">
      <c r="A265" s="57"/>
    </row>
    <row r="266" spans="1:1" ht="15" thickBot="1" x14ac:dyDescent="0.25">
      <c r="A266" s="57">
        <v>67</v>
      </c>
    </row>
    <row r="267" spans="1:1" ht="15" thickBot="1" x14ac:dyDescent="0.25">
      <c r="A267" s="57">
        <v>59</v>
      </c>
    </row>
    <row r="268" spans="1:1" ht="15" thickBot="1" x14ac:dyDescent="0.25">
      <c r="A268" s="57">
        <v>47</v>
      </c>
    </row>
    <row r="269" spans="1:1" ht="15" thickBot="1" x14ac:dyDescent="0.25">
      <c r="A269" s="57">
        <v>26</v>
      </c>
    </row>
    <row r="270" spans="1:1" ht="15" thickBot="1" x14ac:dyDescent="0.25">
      <c r="A270" s="57">
        <v>19</v>
      </c>
    </row>
    <row r="271" spans="1:1" ht="15" thickBot="1" x14ac:dyDescent="0.25">
      <c r="A271" s="57">
        <v>22</v>
      </c>
    </row>
    <row r="272" spans="1:1" ht="15" thickBot="1" x14ac:dyDescent="0.25">
      <c r="A272" s="57">
        <v>16</v>
      </c>
    </row>
    <row r="273" spans="1:1" ht="15" thickBot="1" x14ac:dyDescent="0.25">
      <c r="A273" s="57"/>
    </row>
    <row r="274" spans="1:1" ht="15" thickBot="1" x14ac:dyDescent="0.25">
      <c r="A274" s="57"/>
    </row>
    <row r="275" spans="1:1" ht="15" thickBot="1" x14ac:dyDescent="0.25">
      <c r="A275" s="57"/>
    </row>
    <row r="276" spans="1:1" ht="15" thickBot="1" x14ac:dyDescent="0.25">
      <c r="A276" s="57"/>
    </row>
    <row r="277" spans="1:1" ht="15" thickBot="1" x14ac:dyDescent="0.25">
      <c r="A277" s="57"/>
    </row>
    <row r="278" spans="1:1" ht="15" thickBot="1" x14ac:dyDescent="0.25">
      <c r="A278" s="57"/>
    </row>
    <row r="279" spans="1:1" ht="15" thickBot="1" x14ac:dyDescent="0.25">
      <c r="A279" s="57"/>
    </row>
    <row r="280" spans="1:1" ht="15" thickBot="1" x14ac:dyDescent="0.25">
      <c r="A280" s="57">
        <v>19</v>
      </c>
    </row>
    <row r="281" spans="1:1" ht="15" thickBot="1" x14ac:dyDescent="0.25">
      <c r="A281" s="57">
        <v>51</v>
      </c>
    </row>
    <row r="282" spans="1:1" ht="15" thickBot="1" x14ac:dyDescent="0.25">
      <c r="A282" s="57">
        <v>60</v>
      </c>
    </row>
    <row r="283" spans="1:1" ht="15" thickBot="1" x14ac:dyDescent="0.25">
      <c r="A283" s="57">
        <v>68</v>
      </c>
    </row>
    <row r="284" spans="1:1" ht="15" thickBot="1" x14ac:dyDescent="0.25">
      <c r="A284" s="57">
        <v>37</v>
      </c>
    </row>
    <row r="285" spans="1:1" ht="15" thickBot="1" x14ac:dyDescent="0.25">
      <c r="A285" s="57">
        <v>19</v>
      </c>
    </row>
    <row r="286" spans="1:1" ht="15" thickBot="1" x14ac:dyDescent="0.25">
      <c r="A286" s="57"/>
    </row>
    <row r="287" spans="1:1" ht="15" thickBot="1" x14ac:dyDescent="0.25">
      <c r="A287" s="57">
        <v>20</v>
      </c>
    </row>
    <row r="288" spans="1:1" ht="15" thickBot="1" x14ac:dyDescent="0.25">
      <c r="A288" s="57">
        <v>35</v>
      </c>
    </row>
    <row r="289" spans="1:1" ht="15" thickBot="1" x14ac:dyDescent="0.25">
      <c r="A289" s="57">
        <v>40</v>
      </c>
    </row>
    <row r="290" spans="1:1" ht="15" thickBot="1" x14ac:dyDescent="0.25">
      <c r="A290" s="57">
        <v>65</v>
      </c>
    </row>
    <row r="291" spans="1:1" ht="15" thickBot="1" x14ac:dyDescent="0.25">
      <c r="A291" s="57">
        <v>35</v>
      </c>
    </row>
    <row r="292" spans="1:1" ht="15" thickBot="1" x14ac:dyDescent="0.25">
      <c r="A292" s="57">
        <v>16</v>
      </c>
    </row>
    <row r="293" spans="1:1" ht="15" thickBot="1" x14ac:dyDescent="0.25">
      <c r="A293" s="57"/>
    </row>
    <row r="294" spans="1:1" ht="15" thickBot="1" x14ac:dyDescent="0.25">
      <c r="A294" s="57">
        <v>25</v>
      </c>
    </row>
    <row r="295" spans="1:1" ht="15" thickBot="1" x14ac:dyDescent="0.25">
      <c r="A295" s="57">
        <v>32</v>
      </c>
    </row>
    <row r="296" spans="1:1" ht="15" thickBot="1" x14ac:dyDescent="0.25">
      <c r="A296" s="57">
        <v>20</v>
      </c>
    </row>
    <row r="297" spans="1:1" ht="15" thickBot="1" x14ac:dyDescent="0.25">
      <c r="A297" s="57">
        <v>45</v>
      </c>
    </row>
    <row r="298" spans="1:1" ht="15" thickBot="1" x14ac:dyDescent="0.25">
      <c r="A298" s="57">
        <v>22</v>
      </c>
    </row>
    <row r="299" spans="1:1" ht="15" thickBot="1" x14ac:dyDescent="0.25">
      <c r="A299" s="57">
        <v>53</v>
      </c>
    </row>
    <row r="300" spans="1:1" ht="15" thickBot="1" x14ac:dyDescent="0.25">
      <c r="A300" s="57"/>
    </row>
    <row r="301" spans="1:1" ht="15" thickBot="1" x14ac:dyDescent="0.25">
      <c r="A301" s="57"/>
    </row>
    <row r="302" spans="1:1" ht="15" thickBot="1" x14ac:dyDescent="0.25">
      <c r="A302" s="57"/>
    </row>
    <row r="303" spans="1:1" ht="15" thickBot="1" x14ac:dyDescent="0.25">
      <c r="A303" s="57"/>
    </row>
    <row r="304" spans="1:1" ht="15" thickBot="1" x14ac:dyDescent="0.25">
      <c r="A304" s="57"/>
    </row>
    <row r="305" spans="1:1" ht="15" thickBot="1" x14ac:dyDescent="0.25">
      <c r="A305" s="57"/>
    </row>
    <row r="306" spans="1:1" ht="15" thickBot="1" x14ac:dyDescent="0.25">
      <c r="A306" s="57"/>
    </row>
    <row r="307" spans="1:1" ht="15" thickBot="1" x14ac:dyDescent="0.25">
      <c r="A307" s="57"/>
    </row>
    <row r="308" spans="1:1" ht="15" thickBot="1" x14ac:dyDescent="0.25">
      <c r="A308" s="57"/>
    </row>
    <row r="309" spans="1:1" ht="15" thickBot="1" x14ac:dyDescent="0.25">
      <c r="A309" s="57"/>
    </row>
    <row r="310" spans="1:1" ht="15" thickBot="1" x14ac:dyDescent="0.25">
      <c r="A310" s="57"/>
    </row>
    <row r="311" spans="1:1" ht="15" thickBot="1" x14ac:dyDescent="0.25">
      <c r="A311" s="57"/>
    </row>
    <row r="312" spans="1:1" ht="15" thickBot="1" x14ac:dyDescent="0.25">
      <c r="A312" s="57"/>
    </row>
    <row r="313" spans="1:1" ht="15" thickBot="1" x14ac:dyDescent="0.25">
      <c r="A313" s="57"/>
    </row>
    <row r="314" spans="1:1" ht="15" thickBot="1" x14ac:dyDescent="0.25">
      <c r="A314" s="57"/>
    </row>
    <row r="315" spans="1:1" ht="15" thickBot="1" x14ac:dyDescent="0.25">
      <c r="A315" s="57"/>
    </row>
    <row r="316" spans="1:1" ht="15" thickBot="1" x14ac:dyDescent="0.25">
      <c r="A316" s="57"/>
    </row>
    <row r="317" spans="1:1" ht="15" thickBot="1" x14ac:dyDescent="0.25">
      <c r="A317" s="57"/>
    </row>
    <row r="318" spans="1:1" ht="15" thickBot="1" x14ac:dyDescent="0.25">
      <c r="A318" s="57"/>
    </row>
    <row r="319" spans="1:1" ht="15" thickBot="1" x14ac:dyDescent="0.25">
      <c r="A319" s="57"/>
    </row>
    <row r="320" spans="1:1" ht="15" thickBot="1" x14ac:dyDescent="0.25">
      <c r="A320" s="57"/>
    </row>
    <row r="321" spans="1:1" ht="15" thickBot="1" x14ac:dyDescent="0.25">
      <c r="A321" s="57"/>
    </row>
    <row r="322" spans="1:1" ht="15" thickBot="1" x14ac:dyDescent="0.25">
      <c r="A322" s="57"/>
    </row>
    <row r="323" spans="1:1" ht="15" thickBot="1" x14ac:dyDescent="0.25">
      <c r="A323" s="57"/>
    </row>
    <row r="324" spans="1:1" ht="15" thickBot="1" x14ac:dyDescent="0.25">
      <c r="A324" s="57"/>
    </row>
    <row r="325" spans="1:1" ht="15" thickBot="1" x14ac:dyDescent="0.25">
      <c r="A325" s="57"/>
    </row>
    <row r="326" spans="1:1" ht="15" thickBot="1" x14ac:dyDescent="0.25">
      <c r="A326" s="57"/>
    </row>
    <row r="327" spans="1:1" ht="15" thickBot="1" x14ac:dyDescent="0.25">
      <c r="A327" s="57"/>
    </row>
    <row r="328" spans="1:1" ht="15" thickBot="1" x14ac:dyDescent="0.25">
      <c r="A328" s="57"/>
    </row>
    <row r="329" spans="1:1" ht="15" thickBot="1" x14ac:dyDescent="0.25">
      <c r="A329" s="57"/>
    </row>
    <row r="330" spans="1:1" ht="15" thickBot="1" x14ac:dyDescent="0.25">
      <c r="A330" s="57"/>
    </row>
    <row r="331" spans="1:1" ht="15" thickBot="1" x14ac:dyDescent="0.25">
      <c r="A331" s="57"/>
    </row>
    <row r="332" spans="1:1" ht="15" thickBot="1" x14ac:dyDescent="0.25">
      <c r="A332" s="57"/>
    </row>
    <row r="333" spans="1:1" ht="15" thickBot="1" x14ac:dyDescent="0.25">
      <c r="A333" s="57"/>
    </row>
    <row r="334" spans="1:1" ht="15" thickBot="1" x14ac:dyDescent="0.25">
      <c r="A334" s="57"/>
    </row>
    <row r="335" spans="1:1" ht="15" thickBot="1" x14ac:dyDescent="0.25">
      <c r="A335" s="57"/>
    </row>
    <row r="336" spans="1:1" ht="15" thickBot="1" x14ac:dyDescent="0.25">
      <c r="A336" s="57"/>
    </row>
    <row r="337" spans="1:1" ht="15" thickBot="1" x14ac:dyDescent="0.25">
      <c r="A337" s="57"/>
    </row>
    <row r="338" spans="1:1" ht="15" thickBot="1" x14ac:dyDescent="0.25">
      <c r="A338" s="57"/>
    </row>
    <row r="339" spans="1:1" ht="15" thickBot="1" x14ac:dyDescent="0.25">
      <c r="A339" s="57"/>
    </row>
    <row r="340" spans="1:1" ht="15" thickBot="1" x14ac:dyDescent="0.25">
      <c r="A340" s="57"/>
    </row>
    <row r="341" spans="1:1" ht="15" thickBot="1" x14ac:dyDescent="0.25">
      <c r="A341" s="57"/>
    </row>
    <row r="342" spans="1:1" ht="15" thickBot="1" x14ac:dyDescent="0.25">
      <c r="A342" s="57"/>
    </row>
    <row r="343" spans="1:1" ht="15" thickBot="1" x14ac:dyDescent="0.25">
      <c r="A343" s="57"/>
    </row>
    <row r="344" spans="1:1" ht="15" thickBot="1" x14ac:dyDescent="0.25">
      <c r="A344" s="57"/>
    </row>
    <row r="345" spans="1:1" ht="15" thickBot="1" x14ac:dyDescent="0.25">
      <c r="A345" s="57"/>
    </row>
    <row r="346" spans="1:1" ht="15" thickBot="1" x14ac:dyDescent="0.25">
      <c r="A346" s="57"/>
    </row>
    <row r="347" spans="1:1" ht="15" thickBot="1" x14ac:dyDescent="0.25">
      <c r="A347" s="57"/>
    </row>
    <row r="348" spans="1:1" ht="15" thickBot="1" x14ac:dyDescent="0.25">
      <c r="A348" s="57"/>
    </row>
    <row r="349" spans="1:1" ht="15" thickBot="1" x14ac:dyDescent="0.25">
      <c r="A349" s="57"/>
    </row>
    <row r="350" spans="1:1" ht="15" thickBot="1" x14ac:dyDescent="0.25">
      <c r="A350" s="57"/>
    </row>
    <row r="351" spans="1:1" ht="15" thickBot="1" x14ac:dyDescent="0.25">
      <c r="A351" s="57"/>
    </row>
    <row r="352" spans="1:1" ht="15" thickBot="1" x14ac:dyDescent="0.25">
      <c r="A352" s="57"/>
    </row>
    <row r="353" spans="1:1" ht="15" thickBot="1" x14ac:dyDescent="0.25">
      <c r="A353" s="57"/>
    </row>
    <row r="354" spans="1:1" ht="15" thickBot="1" x14ac:dyDescent="0.25">
      <c r="A354" s="57"/>
    </row>
    <row r="355" spans="1:1" ht="15" thickBot="1" x14ac:dyDescent="0.25">
      <c r="A355" s="57"/>
    </row>
    <row r="356" spans="1:1" ht="15" thickBot="1" x14ac:dyDescent="0.25">
      <c r="A356" s="57"/>
    </row>
    <row r="357" spans="1:1" ht="15" thickBot="1" x14ac:dyDescent="0.25">
      <c r="A357" s="57"/>
    </row>
    <row r="358" spans="1:1" ht="15" thickBot="1" x14ac:dyDescent="0.25">
      <c r="A358" s="57"/>
    </row>
    <row r="359" spans="1:1" ht="15" thickBot="1" x14ac:dyDescent="0.25">
      <c r="A359" s="57"/>
    </row>
    <row r="360" spans="1:1" ht="15" thickBot="1" x14ac:dyDescent="0.25">
      <c r="A360" s="57"/>
    </row>
    <row r="361" spans="1:1" ht="15" thickBot="1" x14ac:dyDescent="0.25">
      <c r="A361" s="57"/>
    </row>
    <row r="362" spans="1:1" ht="15" thickBot="1" x14ac:dyDescent="0.25">
      <c r="A362" s="57"/>
    </row>
    <row r="363" spans="1:1" ht="15" thickBot="1" x14ac:dyDescent="0.25">
      <c r="A363" s="57"/>
    </row>
    <row r="364" spans="1:1" ht="15" thickBot="1" x14ac:dyDescent="0.25">
      <c r="A364" s="57"/>
    </row>
    <row r="365" spans="1:1" ht="15" thickBot="1" x14ac:dyDescent="0.25">
      <c r="A365" s="57"/>
    </row>
    <row r="366" spans="1:1" ht="15" thickBot="1" x14ac:dyDescent="0.25">
      <c r="A366" s="57"/>
    </row>
    <row r="367" spans="1:1" ht="15" thickBot="1" x14ac:dyDescent="0.25">
      <c r="A367" s="57"/>
    </row>
    <row r="368" spans="1:1" ht="15" thickBot="1" x14ac:dyDescent="0.25">
      <c r="A368" s="57"/>
    </row>
    <row r="369" spans="1:1" ht="15" thickBot="1" x14ac:dyDescent="0.25">
      <c r="A369" s="57"/>
    </row>
    <row r="370" spans="1:1" ht="15" thickBot="1" x14ac:dyDescent="0.25">
      <c r="A370" s="57"/>
    </row>
    <row r="371" spans="1:1" ht="15" thickBot="1" x14ac:dyDescent="0.25">
      <c r="A371" s="57"/>
    </row>
    <row r="372" spans="1:1" ht="15" thickBot="1" x14ac:dyDescent="0.25">
      <c r="A372" s="57"/>
    </row>
    <row r="373" spans="1:1" ht="15" thickBot="1" x14ac:dyDescent="0.25">
      <c r="A373" s="57"/>
    </row>
    <row r="374" spans="1:1" ht="15" thickBot="1" x14ac:dyDescent="0.25">
      <c r="A374" s="57"/>
    </row>
    <row r="375" spans="1:1" ht="15" thickBot="1" x14ac:dyDescent="0.25">
      <c r="A375" s="57"/>
    </row>
    <row r="376" spans="1:1" ht="15" thickBot="1" x14ac:dyDescent="0.25">
      <c r="A376" s="57"/>
    </row>
    <row r="377" spans="1:1" ht="15" thickBot="1" x14ac:dyDescent="0.25">
      <c r="A377" s="57"/>
    </row>
    <row r="378" spans="1:1" ht="15" thickBot="1" x14ac:dyDescent="0.25">
      <c r="A378" s="57"/>
    </row>
    <row r="379" spans="1:1" ht="15" thickBot="1" x14ac:dyDescent="0.25">
      <c r="A379" s="57"/>
    </row>
    <row r="380" spans="1:1" ht="15" thickBot="1" x14ac:dyDescent="0.25">
      <c r="A380" s="57"/>
    </row>
    <row r="381" spans="1:1" ht="15" thickBot="1" x14ac:dyDescent="0.25">
      <c r="A381" s="57"/>
    </row>
    <row r="382" spans="1:1" ht="15" thickBot="1" x14ac:dyDescent="0.25">
      <c r="A382" s="57"/>
    </row>
    <row r="383" spans="1:1" ht="15" thickBot="1" x14ac:dyDescent="0.25">
      <c r="A383" s="57"/>
    </row>
    <row r="384" spans="1:1" ht="15" thickBot="1" x14ac:dyDescent="0.25">
      <c r="A384" s="57"/>
    </row>
    <row r="385" spans="1:1" ht="15" thickBot="1" x14ac:dyDescent="0.25">
      <c r="A385" s="57"/>
    </row>
    <row r="386" spans="1:1" ht="15" thickBot="1" x14ac:dyDescent="0.25">
      <c r="A386" s="57"/>
    </row>
    <row r="387" spans="1:1" ht="15" thickBot="1" x14ac:dyDescent="0.25">
      <c r="A387" s="57"/>
    </row>
    <row r="388" spans="1:1" ht="15" thickBot="1" x14ac:dyDescent="0.25">
      <c r="A388" s="57"/>
    </row>
    <row r="389" spans="1:1" ht="15" thickBot="1" x14ac:dyDescent="0.25">
      <c r="A389" s="57"/>
    </row>
    <row r="390" spans="1:1" ht="15" thickBot="1" x14ac:dyDescent="0.25">
      <c r="A390" s="57"/>
    </row>
    <row r="391" spans="1:1" ht="15" thickBot="1" x14ac:dyDescent="0.25">
      <c r="A391" s="57"/>
    </row>
    <row r="392" spans="1:1" ht="15" thickBot="1" x14ac:dyDescent="0.25">
      <c r="A392" s="57"/>
    </row>
    <row r="393" spans="1:1" ht="15" thickBot="1" x14ac:dyDescent="0.25">
      <c r="A393" s="57"/>
    </row>
    <row r="394" spans="1:1" ht="15" thickBot="1" x14ac:dyDescent="0.25">
      <c r="A394" s="57"/>
    </row>
    <row r="395" spans="1:1" ht="15" thickBot="1" x14ac:dyDescent="0.25">
      <c r="A395" s="57"/>
    </row>
    <row r="396" spans="1:1" ht="15" thickBot="1" x14ac:dyDescent="0.25">
      <c r="A396" s="57"/>
    </row>
    <row r="397" spans="1:1" ht="15" thickBot="1" x14ac:dyDescent="0.25">
      <c r="A397" s="57"/>
    </row>
    <row r="398" spans="1:1" ht="15" thickBot="1" x14ac:dyDescent="0.25">
      <c r="A398" s="57"/>
    </row>
    <row r="399" spans="1:1" ht="15" thickBot="1" x14ac:dyDescent="0.25">
      <c r="A399" s="57"/>
    </row>
    <row r="400" spans="1:1" ht="15" thickBot="1" x14ac:dyDescent="0.25">
      <c r="A400" s="57"/>
    </row>
    <row r="401" spans="1:1" ht="15" thickBot="1" x14ac:dyDescent="0.25">
      <c r="A401" s="57"/>
    </row>
    <row r="402" spans="1:1" ht="15" thickBot="1" x14ac:dyDescent="0.25">
      <c r="A402" s="57"/>
    </row>
    <row r="403" spans="1:1" ht="15" thickBot="1" x14ac:dyDescent="0.25">
      <c r="A403" s="57"/>
    </row>
    <row r="404" spans="1:1" ht="15" thickBot="1" x14ac:dyDescent="0.25">
      <c r="A404" s="57"/>
    </row>
    <row r="405" spans="1:1" ht="15" thickBot="1" x14ac:dyDescent="0.25">
      <c r="A405" s="57"/>
    </row>
    <row r="406" spans="1:1" ht="15" thickBot="1" x14ac:dyDescent="0.25">
      <c r="A406" s="57"/>
    </row>
    <row r="407" spans="1:1" ht="15" thickBot="1" x14ac:dyDescent="0.25">
      <c r="A407" s="57"/>
    </row>
    <row r="408" spans="1:1" ht="15" thickBot="1" x14ac:dyDescent="0.25">
      <c r="A408" s="57"/>
    </row>
    <row r="409" spans="1:1" ht="15" thickBot="1" x14ac:dyDescent="0.25">
      <c r="A409" s="57"/>
    </row>
    <row r="410" spans="1:1" ht="15" thickBot="1" x14ac:dyDescent="0.25">
      <c r="A410" s="57"/>
    </row>
    <row r="411" spans="1:1" ht="15" thickBot="1" x14ac:dyDescent="0.25">
      <c r="A411" s="57"/>
    </row>
    <row r="412" spans="1:1" ht="15" thickBot="1" x14ac:dyDescent="0.25">
      <c r="A412" s="57"/>
    </row>
    <row r="413" spans="1:1" ht="15" thickBot="1" x14ac:dyDescent="0.25">
      <c r="A413" s="57"/>
    </row>
    <row r="414" spans="1:1" ht="15" thickBot="1" x14ac:dyDescent="0.25">
      <c r="A414" s="57"/>
    </row>
    <row r="415" spans="1:1" ht="15" thickBot="1" x14ac:dyDescent="0.25">
      <c r="A415" s="57"/>
    </row>
    <row r="416" spans="1:1" ht="15" thickBot="1" x14ac:dyDescent="0.25">
      <c r="A416" s="57"/>
    </row>
    <row r="417" spans="1:1" ht="15" thickBot="1" x14ac:dyDescent="0.25">
      <c r="A417" s="57"/>
    </row>
    <row r="418" spans="1:1" ht="15" thickBot="1" x14ac:dyDescent="0.25">
      <c r="A418" s="57"/>
    </row>
    <row r="419" spans="1:1" ht="15" thickBot="1" x14ac:dyDescent="0.25">
      <c r="A419" s="57"/>
    </row>
    <row r="420" spans="1:1" ht="15" thickBot="1" x14ac:dyDescent="0.25">
      <c r="A420" s="57"/>
    </row>
    <row r="421" spans="1:1" ht="15" thickBot="1" x14ac:dyDescent="0.25">
      <c r="A421" s="57"/>
    </row>
    <row r="422" spans="1:1" ht="15" thickBot="1" x14ac:dyDescent="0.25">
      <c r="A422" s="57"/>
    </row>
    <row r="423" spans="1:1" ht="15" thickBot="1" x14ac:dyDescent="0.25">
      <c r="A423" s="57"/>
    </row>
    <row r="424" spans="1:1" ht="15" thickBot="1" x14ac:dyDescent="0.25">
      <c r="A424" s="57"/>
    </row>
    <row r="425" spans="1:1" ht="15" thickBot="1" x14ac:dyDescent="0.25">
      <c r="A425" s="57"/>
    </row>
    <row r="426" spans="1:1" ht="15" thickBot="1" x14ac:dyDescent="0.25">
      <c r="A426" s="57"/>
    </row>
    <row r="427" spans="1:1" ht="15" thickBot="1" x14ac:dyDescent="0.25">
      <c r="A427" s="57"/>
    </row>
    <row r="428" spans="1:1" ht="15" thickBot="1" x14ac:dyDescent="0.25">
      <c r="A428" s="57"/>
    </row>
    <row r="429" spans="1:1" ht="15" thickBot="1" x14ac:dyDescent="0.25">
      <c r="A429" s="57"/>
    </row>
    <row r="430" spans="1:1" ht="15" thickBot="1" x14ac:dyDescent="0.25">
      <c r="A430" s="57"/>
    </row>
    <row r="431" spans="1:1" ht="15" thickBot="1" x14ac:dyDescent="0.25">
      <c r="A431" s="57"/>
    </row>
    <row r="432" spans="1:1" ht="15" thickBot="1" x14ac:dyDescent="0.25">
      <c r="A432" s="57"/>
    </row>
    <row r="433" spans="1:1" ht="15" thickBot="1" x14ac:dyDescent="0.25">
      <c r="A433" s="57"/>
    </row>
    <row r="434" spans="1:1" ht="15" thickBot="1" x14ac:dyDescent="0.25">
      <c r="A434" s="57"/>
    </row>
    <row r="435" spans="1:1" ht="15" thickBot="1" x14ac:dyDescent="0.25">
      <c r="A435" s="57"/>
    </row>
    <row r="436" spans="1:1" ht="15" thickBot="1" x14ac:dyDescent="0.25">
      <c r="A436" s="57"/>
    </row>
    <row r="437" spans="1:1" ht="15" thickBot="1" x14ac:dyDescent="0.25">
      <c r="A437" s="57"/>
    </row>
    <row r="438" spans="1:1" ht="15" thickBot="1" x14ac:dyDescent="0.25">
      <c r="A438" s="57"/>
    </row>
    <row r="439" spans="1:1" ht="15" thickBot="1" x14ac:dyDescent="0.25">
      <c r="A439" s="57"/>
    </row>
    <row r="440" spans="1:1" ht="15" thickBot="1" x14ac:dyDescent="0.25">
      <c r="A440" s="57"/>
    </row>
    <row r="441" spans="1:1" ht="15" thickBot="1" x14ac:dyDescent="0.25">
      <c r="A441" s="57"/>
    </row>
    <row r="442" spans="1:1" ht="15" thickBot="1" x14ac:dyDescent="0.25">
      <c r="A442" s="57"/>
    </row>
    <row r="443" spans="1:1" ht="15" thickBot="1" x14ac:dyDescent="0.25">
      <c r="A443" s="57"/>
    </row>
    <row r="444" spans="1:1" ht="15" thickBot="1" x14ac:dyDescent="0.25">
      <c r="A444" s="57"/>
    </row>
    <row r="445" spans="1:1" ht="15" thickBot="1" x14ac:dyDescent="0.25">
      <c r="A445" s="57"/>
    </row>
    <row r="446" spans="1:1" ht="15" thickBot="1" x14ac:dyDescent="0.25">
      <c r="A446" s="57"/>
    </row>
    <row r="447" spans="1:1" ht="15" thickBot="1" x14ac:dyDescent="0.25">
      <c r="A447" s="57"/>
    </row>
    <row r="448" spans="1:1" ht="15" thickBot="1" x14ac:dyDescent="0.25">
      <c r="A448" s="57"/>
    </row>
    <row r="449" spans="1:1" ht="15" thickBot="1" x14ac:dyDescent="0.25">
      <c r="A449" s="57"/>
    </row>
    <row r="450" spans="1:1" ht="15" thickBot="1" x14ac:dyDescent="0.25">
      <c r="A450" s="57"/>
    </row>
    <row r="451" spans="1:1" ht="15" thickBot="1" x14ac:dyDescent="0.25">
      <c r="A451" s="57"/>
    </row>
    <row r="452" spans="1:1" ht="15" thickBot="1" x14ac:dyDescent="0.25">
      <c r="A452" s="57"/>
    </row>
    <row r="453" spans="1:1" ht="15" thickBot="1" x14ac:dyDescent="0.25">
      <c r="A453" s="57"/>
    </row>
    <row r="454" spans="1:1" ht="15" thickBot="1" x14ac:dyDescent="0.25">
      <c r="A454" s="57"/>
    </row>
    <row r="455" spans="1:1" ht="15" thickBot="1" x14ac:dyDescent="0.25">
      <c r="A455" s="57"/>
    </row>
    <row r="456" spans="1:1" ht="15" thickBot="1" x14ac:dyDescent="0.25">
      <c r="A456" s="57"/>
    </row>
    <row r="457" spans="1:1" ht="15" thickBot="1" x14ac:dyDescent="0.25">
      <c r="A457" s="57"/>
    </row>
    <row r="458" spans="1:1" ht="15" thickBot="1" x14ac:dyDescent="0.25">
      <c r="A458" s="57"/>
    </row>
    <row r="459" spans="1:1" ht="15" thickBot="1" x14ac:dyDescent="0.25">
      <c r="A459" s="57"/>
    </row>
    <row r="460" spans="1:1" ht="15" thickBot="1" x14ac:dyDescent="0.25">
      <c r="A460" s="57"/>
    </row>
    <row r="461" spans="1:1" ht="15" thickBot="1" x14ac:dyDescent="0.25">
      <c r="A461" s="57"/>
    </row>
    <row r="462" spans="1:1" ht="15" thickBot="1" x14ac:dyDescent="0.25">
      <c r="A462" s="57"/>
    </row>
    <row r="463" spans="1:1" ht="15" thickBot="1" x14ac:dyDescent="0.25">
      <c r="A463" s="57"/>
    </row>
    <row r="464" spans="1:1" ht="15" thickBot="1" x14ac:dyDescent="0.25">
      <c r="A464" s="57"/>
    </row>
    <row r="465" spans="1:1" ht="15" thickBot="1" x14ac:dyDescent="0.25">
      <c r="A465" s="57"/>
    </row>
    <row r="466" spans="1:1" ht="15" thickBot="1" x14ac:dyDescent="0.25">
      <c r="A466" s="57"/>
    </row>
    <row r="467" spans="1:1" ht="15" thickBot="1" x14ac:dyDescent="0.25">
      <c r="A467" s="57"/>
    </row>
    <row r="468" spans="1:1" ht="15" thickBot="1" x14ac:dyDescent="0.25">
      <c r="A468" s="57"/>
    </row>
    <row r="469" spans="1:1" ht="15" thickBot="1" x14ac:dyDescent="0.25">
      <c r="A469" s="57"/>
    </row>
    <row r="470" spans="1:1" ht="15" thickBot="1" x14ac:dyDescent="0.25">
      <c r="A470" s="57"/>
    </row>
    <row r="471" spans="1:1" ht="15" thickBot="1" x14ac:dyDescent="0.25">
      <c r="A471" s="57"/>
    </row>
    <row r="472" spans="1:1" ht="15" thickBot="1" x14ac:dyDescent="0.25">
      <c r="A472" s="57"/>
    </row>
    <row r="473" spans="1:1" ht="15" thickBot="1" x14ac:dyDescent="0.25">
      <c r="A473" s="57"/>
    </row>
    <row r="474" spans="1:1" ht="15" thickBot="1" x14ac:dyDescent="0.25">
      <c r="A474" s="57"/>
    </row>
    <row r="475" spans="1:1" ht="15" thickBot="1" x14ac:dyDescent="0.25">
      <c r="A475" s="57"/>
    </row>
    <row r="476" spans="1:1" ht="15" thickBot="1" x14ac:dyDescent="0.25">
      <c r="A476" s="57"/>
    </row>
    <row r="477" spans="1:1" ht="15" thickBot="1" x14ac:dyDescent="0.25">
      <c r="A477" s="57"/>
    </row>
    <row r="478" spans="1:1" ht="15" thickBot="1" x14ac:dyDescent="0.25">
      <c r="A478" s="57"/>
    </row>
    <row r="479" spans="1:1" ht="15" thickBot="1" x14ac:dyDescent="0.25">
      <c r="A479" s="57"/>
    </row>
    <row r="480" spans="1:1" ht="15" thickBot="1" x14ac:dyDescent="0.25">
      <c r="A480" s="57"/>
    </row>
    <row r="481" spans="1:1" ht="15" thickBot="1" x14ac:dyDescent="0.25">
      <c r="A481" s="57"/>
    </row>
    <row r="482" spans="1:1" ht="15" thickBot="1" x14ac:dyDescent="0.25">
      <c r="A482" s="57"/>
    </row>
    <row r="483" spans="1:1" ht="15" thickBot="1" x14ac:dyDescent="0.25">
      <c r="A483" s="57"/>
    </row>
    <row r="484" spans="1:1" ht="15" thickBot="1" x14ac:dyDescent="0.25">
      <c r="A484" s="57"/>
    </row>
    <row r="485" spans="1:1" ht="15" thickBot="1" x14ac:dyDescent="0.25">
      <c r="A485" s="57"/>
    </row>
    <row r="486" spans="1:1" ht="15" thickBot="1" x14ac:dyDescent="0.25">
      <c r="A486" s="57"/>
    </row>
    <row r="487" spans="1:1" ht="15" thickBot="1" x14ac:dyDescent="0.25">
      <c r="A487" s="57"/>
    </row>
    <row r="488" spans="1:1" ht="15" thickBot="1" x14ac:dyDescent="0.25">
      <c r="A488" s="57"/>
    </row>
    <row r="489" spans="1:1" ht="15" thickBot="1" x14ac:dyDescent="0.25">
      <c r="A489" s="57"/>
    </row>
    <row r="490" spans="1:1" ht="15" thickBot="1" x14ac:dyDescent="0.25">
      <c r="A490" s="57"/>
    </row>
    <row r="491" spans="1:1" ht="15" thickBot="1" x14ac:dyDescent="0.25">
      <c r="A491" s="57"/>
    </row>
    <row r="492" spans="1:1" ht="15" thickBot="1" x14ac:dyDescent="0.25">
      <c r="A492" s="57"/>
    </row>
    <row r="493" spans="1:1" ht="15" thickBot="1" x14ac:dyDescent="0.25">
      <c r="A493" s="57"/>
    </row>
    <row r="494" spans="1:1" ht="15" thickBot="1" x14ac:dyDescent="0.25">
      <c r="A494" s="57"/>
    </row>
    <row r="495" spans="1:1" ht="15" thickBot="1" x14ac:dyDescent="0.25">
      <c r="A495" s="57"/>
    </row>
    <row r="496" spans="1:1" ht="15" thickBot="1" x14ac:dyDescent="0.25">
      <c r="A496" s="57"/>
    </row>
    <row r="497" spans="1:1" ht="15" thickBot="1" x14ac:dyDescent="0.25">
      <c r="A497" s="57"/>
    </row>
    <row r="498" spans="1:1" ht="15" thickBot="1" x14ac:dyDescent="0.25">
      <c r="A498" s="57"/>
    </row>
    <row r="499" spans="1:1" ht="15" thickBot="1" x14ac:dyDescent="0.25">
      <c r="A499" s="57"/>
    </row>
    <row r="500" spans="1:1" ht="15" thickBot="1" x14ac:dyDescent="0.25">
      <c r="A500" s="57"/>
    </row>
    <row r="501" spans="1:1" ht="15" thickBot="1" x14ac:dyDescent="0.25">
      <c r="A501" s="57"/>
    </row>
    <row r="502" spans="1:1" ht="15" thickBot="1" x14ac:dyDescent="0.25">
      <c r="A502" s="57"/>
    </row>
    <row r="503" spans="1:1" ht="15" thickBot="1" x14ac:dyDescent="0.25">
      <c r="A503" s="57"/>
    </row>
    <row r="504" spans="1:1" ht="15" thickBot="1" x14ac:dyDescent="0.25">
      <c r="A504" s="57"/>
    </row>
    <row r="505" spans="1:1" ht="15" thickBot="1" x14ac:dyDescent="0.25">
      <c r="A505" s="57"/>
    </row>
    <row r="506" spans="1:1" ht="15" thickBot="1" x14ac:dyDescent="0.25">
      <c r="A506" s="57"/>
    </row>
    <row r="507" spans="1:1" ht="15" thickBot="1" x14ac:dyDescent="0.25">
      <c r="A507" s="57"/>
    </row>
    <row r="508" spans="1:1" ht="15" thickBot="1" x14ac:dyDescent="0.25">
      <c r="A508" s="57"/>
    </row>
    <row r="509" spans="1:1" ht="15" thickBot="1" x14ac:dyDescent="0.25">
      <c r="A509" s="57"/>
    </row>
    <row r="510" spans="1:1" ht="15" thickBot="1" x14ac:dyDescent="0.25">
      <c r="A510" s="57"/>
    </row>
    <row r="511" spans="1:1" ht="15" thickBot="1" x14ac:dyDescent="0.25">
      <c r="A511" s="57"/>
    </row>
    <row r="512" spans="1:1" ht="15" thickBot="1" x14ac:dyDescent="0.25">
      <c r="A512" s="57"/>
    </row>
    <row r="513" spans="1:1" ht="15" thickBot="1" x14ac:dyDescent="0.25">
      <c r="A513" s="57"/>
    </row>
    <row r="514" spans="1:1" ht="15" thickBot="1" x14ac:dyDescent="0.25">
      <c r="A514" s="57"/>
    </row>
    <row r="515" spans="1:1" ht="15" thickBot="1" x14ac:dyDescent="0.25">
      <c r="A515" s="57"/>
    </row>
    <row r="516" spans="1:1" ht="15" thickBot="1" x14ac:dyDescent="0.25">
      <c r="A516" s="57"/>
    </row>
    <row r="517" spans="1:1" ht="15" thickBot="1" x14ac:dyDescent="0.25">
      <c r="A517" s="57"/>
    </row>
    <row r="518" spans="1:1" ht="15" thickBot="1" x14ac:dyDescent="0.25">
      <c r="A518" s="57"/>
    </row>
    <row r="519" spans="1:1" ht="15" thickBot="1" x14ac:dyDescent="0.25">
      <c r="A519" s="57"/>
    </row>
    <row r="520" spans="1:1" ht="15" thickBot="1" x14ac:dyDescent="0.25">
      <c r="A520" s="57"/>
    </row>
    <row r="521" spans="1:1" ht="15" thickBot="1" x14ac:dyDescent="0.25">
      <c r="A521" s="57"/>
    </row>
    <row r="522" spans="1:1" ht="15" thickBot="1" x14ac:dyDescent="0.25">
      <c r="A522" s="57"/>
    </row>
    <row r="523" spans="1:1" ht="15" thickBot="1" x14ac:dyDescent="0.25">
      <c r="A523" s="57"/>
    </row>
    <row r="524" spans="1:1" ht="15" thickBot="1" x14ac:dyDescent="0.25">
      <c r="A524" s="57"/>
    </row>
    <row r="525" spans="1:1" ht="15" thickBot="1" x14ac:dyDescent="0.25">
      <c r="A525" s="57"/>
    </row>
    <row r="526" spans="1:1" ht="15" thickBot="1" x14ac:dyDescent="0.25">
      <c r="A526" s="57"/>
    </row>
    <row r="527" spans="1:1" ht="15" thickBot="1" x14ac:dyDescent="0.25">
      <c r="A527" s="57"/>
    </row>
    <row r="528" spans="1:1" ht="15" thickBot="1" x14ac:dyDescent="0.25">
      <c r="A528" s="57"/>
    </row>
    <row r="529" spans="1:1" ht="15" thickBot="1" x14ac:dyDescent="0.25">
      <c r="A529" s="57"/>
    </row>
    <row r="530" spans="1:1" ht="15" thickBot="1" x14ac:dyDescent="0.25">
      <c r="A530" s="57"/>
    </row>
    <row r="531" spans="1:1" ht="15" thickBot="1" x14ac:dyDescent="0.25">
      <c r="A531" s="57"/>
    </row>
    <row r="532" spans="1:1" ht="15" thickBot="1" x14ac:dyDescent="0.25">
      <c r="A532" s="57"/>
    </row>
    <row r="533" spans="1:1" ht="15" thickBot="1" x14ac:dyDescent="0.25">
      <c r="A533" s="57"/>
    </row>
    <row r="534" spans="1:1" ht="15" thickBot="1" x14ac:dyDescent="0.25">
      <c r="A534" s="57"/>
    </row>
    <row r="535" spans="1:1" ht="15" thickBot="1" x14ac:dyDescent="0.25">
      <c r="A535" s="57"/>
    </row>
    <row r="536" spans="1:1" ht="15" thickBot="1" x14ac:dyDescent="0.25">
      <c r="A536" s="57"/>
    </row>
    <row r="537" spans="1:1" ht="15" thickBot="1" x14ac:dyDescent="0.25">
      <c r="A537" s="57"/>
    </row>
    <row r="538" spans="1:1" ht="15" thickBot="1" x14ac:dyDescent="0.25">
      <c r="A538" s="57"/>
    </row>
    <row r="539" spans="1:1" ht="15" thickBot="1" x14ac:dyDescent="0.25">
      <c r="A539" s="57"/>
    </row>
    <row r="540" spans="1:1" ht="15" thickBot="1" x14ac:dyDescent="0.25">
      <c r="A540" s="57"/>
    </row>
    <row r="541" spans="1:1" ht="15" thickBot="1" x14ac:dyDescent="0.25">
      <c r="A541" s="57"/>
    </row>
    <row r="542" spans="1:1" ht="15" thickBot="1" x14ac:dyDescent="0.25">
      <c r="A542" s="57"/>
    </row>
    <row r="543" spans="1:1" ht="15" thickBot="1" x14ac:dyDescent="0.25">
      <c r="A543" s="57"/>
    </row>
    <row r="544" spans="1:1" ht="15" thickBot="1" x14ac:dyDescent="0.25">
      <c r="A544" s="57"/>
    </row>
    <row r="545" spans="1:1" ht="15" thickBot="1" x14ac:dyDescent="0.25">
      <c r="A545" s="57"/>
    </row>
    <row r="546" spans="1:1" ht="15" thickBot="1" x14ac:dyDescent="0.25">
      <c r="A546" s="57"/>
    </row>
    <row r="547" spans="1:1" ht="15" thickBot="1" x14ac:dyDescent="0.25">
      <c r="A547" s="57"/>
    </row>
    <row r="548" spans="1:1" ht="15" thickBot="1" x14ac:dyDescent="0.25">
      <c r="A548" s="57"/>
    </row>
    <row r="549" spans="1:1" ht="15" thickBot="1" x14ac:dyDescent="0.25">
      <c r="A549" s="57"/>
    </row>
    <row r="550" spans="1:1" ht="15" thickBot="1" x14ac:dyDescent="0.25">
      <c r="A550" s="57"/>
    </row>
    <row r="551" spans="1:1" ht="15" thickBot="1" x14ac:dyDescent="0.25">
      <c r="A551" s="57"/>
    </row>
    <row r="552" spans="1:1" ht="15" thickBot="1" x14ac:dyDescent="0.25">
      <c r="A552" s="57"/>
    </row>
    <row r="553" spans="1:1" ht="15" thickBot="1" x14ac:dyDescent="0.25">
      <c r="A553" s="57"/>
    </row>
    <row r="554" spans="1:1" ht="15" thickBot="1" x14ac:dyDescent="0.25">
      <c r="A554" s="57"/>
    </row>
    <row r="555" spans="1:1" ht="15" thickBot="1" x14ac:dyDescent="0.25">
      <c r="A555" s="57"/>
    </row>
    <row r="556" spans="1:1" ht="15" thickBot="1" x14ac:dyDescent="0.25">
      <c r="A556" s="57"/>
    </row>
    <row r="557" spans="1:1" ht="15" thickBot="1" x14ac:dyDescent="0.25">
      <c r="A557" s="57"/>
    </row>
    <row r="558" spans="1:1" ht="15" thickBot="1" x14ac:dyDescent="0.25">
      <c r="A558" s="57"/>
    </row>
    <row r="559" spans="1:1" ht="15" thickBot="1" x14ac:dyDescent="0.25">
      <c r="A559" s="57"/>
    </row>
    <row r="560" spans="1:1" ht="15" thickBot="1" x14ac:dyDescent="0.25">
      <c r="A560" s="57"/>
    </row>
    <row r="561" spans="1:1" ht="15" thickBot="1" x14ac:dyDescent="0.25">
      <c r="A561" s="57"/>
    </row>
    <row r="562" spans="1:1" ht="15" thickBot="1" x14ac:dyDescent="0.25">
      <c r="A562" s="57"/>
    </row>
    <row r="563" spans="1:1" ht="15" thickBot="1" x14ac:dyDescent="0.25">
      <c r="A563" s="57"/>
    </row>
    <row r="564" spans="1:1" ht="15" thickBot="1" x14ac:dyDescent="0.25">
      <c r="A564" s="57"/>
    </row>
    <row r="565" spans="1:1" ht="15" thickBot="1" x14ac:dyDescent="0.25">
      <c r="A565" s="57"/>
    </row>
    <row r="566" spans="1:1" ht="15" thickBot="1" x14ac:dyDescent="0.25">
      <c r="A566" s="57"/>
    </row>
    <row r="567" spans="1:1" ht="15" thickBot="1" x14ac:dyDescent="0.25">
      <c r="A567" s="57"/>
    </row>
    <row r="568" spans="1:1" ht="15" thickBot="1" x14ac:dyDescent="0.25">
      <c r="A568" s="57"/>
    </row>
    <row r="569" spans="1:1" ht="15" thickBot="1" x14ac:dyDescent="0.25">
      <c r="A569" s="57"/>
    </row>
    <row r="570" spans="1:1" ht="15" thickBot="1" x14ac:dyDescent="0.25">
      <c r="A570" s="57"/>
    </row>
    <row r="571" spans="1:1" ht="15" thickBot="1" x14ac:dyDescent="0.25">
      <c r="A571" s="57"/>
    </row>
    <row r="572" spans="1:1" ht="15" thickBot="1" x14ac:dyDescent="0.25">
      <c r="A572" s="57"/>
    </row>
    <row r="573" spans="1:1" ht="15" thickBot="1" x14ac:dyDescent="0.25">
      <c r="A573" s="57"/>
    </row>
    <row r="574" spans="1:1" ht="15" thickBot="1" x14ac:dyDescent="0.25">
      <c r="A574" s="57"/>
    </row>
    <row r="575" spans="1:1" ht="15" thickBot="1" x14ac:dyDescent="0.25">
      <c r="A575" s="57"/>
    </row>
    <row r="576" spans="1:1" ht="15" thickBot="1" x14ac:dyDescent="0.25">
      <c r="A576" s="57"/>
    </row>
    <row r="577" spans="1:1" ht="15" thickBot="1" x14ac:dyDescent="0.25">
      <c r="A577" s="57"/>
    </row>
    <row r="578" spans="1:1" ht="15" thickBot="1" x14ac:dyDescent="0.25">
      <c r="A578" s="57"/>
    </row>
    <row r="579" spans="1:1" ht="15" thickBot="1" x14ac:dyDescent="0.25">
      <c r="A579" s="57"/>
    </row>
    <row r="580" spans="1:1" ht="15" thickBot="1" x14ac:dyDescent="0.25">
      <c r="A580" s="57"/>
    </row>
    <row r="581" spans="1:1" ht="15" thickBot="1" x14ac:dyDescent="0.25">
      <c r="A581" s="57"/>
    </row>
    <row r="582" spans="1:1" ht="15" thickBot="1" x14ac:dyDescent="0.25">
      <c r="A582" s="57"/>
    </row>
    <row r="583" spans="1:1" ht="15" thickBot="1" x14ac:dyDescent="0.25">
      <c r="A583" s="57"/>
    </row>
    <row r="584" spans="1:1" ht="15" thickBot="1" x14ac:dyDescent="0.25">
      <c r="A584" s="57"/>
    </row>
    <row r="585" spans="1:1" ht="15" thickBot="1" x14ac:dyDescent="0.25">
      <c r="A585" s="57"/>
    </row>
    <row r="586" spans="1:1" ht="15" thickBot="1" x14ac:dyDescent="0.25">
      <c r="A586" s="57"/>
    </row>
    <row r="587" spans="1:1" ht="15" thickBot="1" x14ac:dyDescent="0.25">
      <c r="A587" s="57"/>
    </row>
    <row r="588" spans="1:1" ht="15" thickBot="1" x14ac:dyDescent="0.25">
      <c r="A588" s="57"/>
    </row>
    <row r="589" spans="1:1" ht="15" thickBot="1" x14ac:dyDescent="0.25">
      <c r="A589" s="57"/>
    </row>
    <row r="590" spans="1:1" ht="15" thickBot="1" x14ac:dyDescent="0.25">
      <c r="A590" s="57"/>
    </row>
    <row r="591" spans="1:1" ht="15" thickBot="1" x14ac:dyDescent="0.25">
      <c r="A591" s="57"/>
    </row>
    <row r="592" spans="1:1" ht="15" thickBot="1" x14ac:dyDescent="0.25">
      <c r="A592" s="57"/>
    </row>
    <row r="593" spans="1:1" ht="15" thickBot="1" x14ac:dyDescent="0.25">
      <c r="A593" s="57"/>
    </row>
    <row r="594" spans="1:1" ht="15" thickBot="1" x14ac:dyDescent="0.25">
      <c r="A594" s="57"/>
    </row>
    <row r="595" spans="1:1" ht="15" thickBot="1" x14ac:dyDescent="0.25">
      <c r="A595" s="57"/>
    </row>
    <row r="596" spans="1:1" ht="15" thickBot="1" x14ac:dyDescent="0.25">
      <c r="A596" s="57"/>
    </row>
    <row r="597" spans="1:1" ht="15" thickBot="1" x14ac:dyDescent="0.25">
      <c r="A597" s="57"/>
    </row>
    <row r="598" spans="1:1" ht="15" thickBot="1" x14ac:dyDescent="0.25">
      <c r="A598" s="57"/>
    </row>
    <row r="599" spans="1:1" ht="15" thickBot="1" x14ac:dyDescent="0.25">
      <c r="A599" s="57"/>
    </row>
    <row r="600" spans="1:1" ht="15" thickBot="1" x14ac:dyDescent="0.25">
      <c r="A600" s="57"/>
    </row>
    <row r="601" spans="1:1" ht="15" thickBot="1" x14ac:dyDescent="0.25">
      <c r="A601" s="57"/>
    </row>
    <row r="602" spans="1:1" ht="15" thickBot="1" x14ac:dyDescent="0.25">
      <c r="A602" s="57"/>
    </row>
    <row r="603" spans="1:1" ht="15" thickBot="1" x14ac:dyDescent="0.25">
      <c r="A603" s="57"/>
    </row>
    <row r="604" spans="1:1" ht="15" thickBot="1" x14ac:dyDescent="0.25">
      <c r="A604" s="57"/>
    </row>
    <row r="605" spans="1:1" ht="15" thickBot="1" x14ac:dyDescent="0.25">
      <c r="A605" s="57"/>
    </row>
    <row r="606" spans="1:1" ht="15" thickBot="1" x14ac:dyDescent="0.25">
      <c r="A606" s="57"/>
    </row>
    <row r="607" spans="1:1" ht="15" thickBot="1" x14ac:dyDescent="0.25">
      <c r="A607" s="57"/>
    </row>
    <row r="608" spans="1:1" ht="15" thickBot="1" x14ac:dyDescent="0.25">
      <c r="A608" s="57"/>
    </row>
    <row r="609" spans="1:1" ht="15" thickBot="1" x14ac:dyDescent="0.25">
      <c r="A609" s="57"/>
    </row>
    <row r="610" spans="1:1" ht="15" thickBot="1" x14ac:dyDescent="0.25">
      <c r="A610" s="57"/>
    </row>
    <row r="611" spans="1:1" ht="15" thickBot="1" x14ac:dyDescent="0.25">
      <c r="A611" s="57"/>
    </row>
    <row r="612" spans="1:1" ht="15" thickBot="1" x14ac:dyDescent="0.25">
      <c r="A612" s="57"/>
    </row>
    <row r="613" spans="1:1" ht="15" thickBot="1" x14ac:dyDescent="0.25">
      <c r="A613" s="57"/>
    </row>
    <row r="614" spans="1:1" ht="15" thickBot="1" x14ac:dyDescent="0.25">
      <c r="A614" s="57"/>
    </row>
    <row r="615" spans="1:1" ht="15" thickBot="1" x14ac:dyDescent="0.25">
      <c r="A615" s="57"/>
    </row>
    <row r="616" spans="1:1" ht="15" thickBot="1" x14ac:dyDescent="0.25">
      <c r="A616" s="57"/>
    </row>
    <row r="617" spans="1:1" ht="15" thickBot="1" x14ac:dyDescent="0.25">
      <c r="A617" s="57"/>
    </row>
    <row r="618" spans="1:1" ht="15" thickBot="1" x14ac:dyDescent="0.25">
      <c r="A618" s="57"/>
    </row>
    <row r="619" spans="1:1" ht="15" thickBot="1" x14ac:dyDescent="0.25">
      <c r="A619" s="57"/>
    </row>
    <row r="620" spans="1:1" ht="15" thickBot="1" x14ac:dyDescent="0.25">
      <c r="A620" s="57"/>
    </row>
    <row r="621" spans="1:1" ht="15" thickBot="1" x14ac:dyDescent="0.25">
      <c r="A621" s="57"/>
    </row>
    <row r="622" spans="1:1" ht="15" thickBot="1" x14ac:dyDescent="0.25">
      <c r="A622" s="57"/>
    </row>
    <row r="623" spans="1:1" ht="15" thickBot="1" x14ac:dyDescent="0.25">
      <c r="A623" s="57"/>
    </row>
    <row r="624" spans="1:1" ht="15" thickBot="1" x14ac:dyDescent="0.25">
      <c r="A624" s="57"/>
    </row>
    <row r="625" spans="1:1" ht="15" thickBot="1" x14ac:dyDescent="0.25">
      <c r="A625" s="57"/>
    </row>
    <row r="626" spans="1:1" ht="15" thickBot="1" x14ac:dyDescent="0.25">
      <c r="A626" s="57"/>
    </row>
    <row r="627" spans="1:1" ht="15" thickBot="1" x14ac:dyDescent="0.25">
      <c r="A627" s="57"/>
    </row>
    <row r="628" spans="1:1" ht="15" thickBot="1" x14ac:dyDescent="0.25">
      <c r="A628" s="57"/>
    </row>
    <row r="629" spans="1:1" ht="15" thickBot="1" x14ac:dyDescent="0.25">
      <c r="A629" s="57"/>
    </row>
    <row r="630" spans="1:1" ht="15" thickBot="1" x14ac:dyDescent="0.25">
      <c r="A630" s="57"/>
    </row>
    <row r="631" spans="1:1" ht="15" thickBot="1" x14ac:dyDescent="0.25">
      <c r="A631" s="57"/>
    </row>
    <row r="632" spans="1:1" ht="15" thickBot="1" x14ac:dyDescent="0.25">
      <c r="A632" s="57"/>
    </row>
    <row r="633" spans="1:1" ht="15" thickBot="1" x14ac:dyDescent="0.25">
      <c r="A633" s="57"/>
    </row>
    <row r="634" spans="1:1" ht="15" thickBot="1" x14ac:dyDescent="0.25">
      <c r="A634" s="57"/>
    </row>
    <row r="635" spans="1:1" ht="15" thickBot="1" x14ac:dyDescent="0.25">
      <c r="A635" s="57"/>
    </row>
    <row r="636" spans="1:1" ht="15" thickBot="1" x14ac:dyDescent="0.25">
      <c r="A636" s="57"/>
    </row>
    <row r="637" spans="1:1" ht="15" thickBot="1" x14ac:dyDescent="0.25">
      <c r="A637" s="57"/>
    </row>
    <row r="638" spans="1:1" ht="15" thickBot="1" x14ac:dyDescent="0.25">
      <c r="A638" s="57"/>
    </row>
    <row r="639" spans="1:1" ht="15" thickBot="1" x14ac:dyDescent="0.25">
      <c r="A639" s="57"/>
    </row>
    <row r="640" spans="1:1" ht="15" thickBot="1" x14ac:dyDescent="0.25">
      <c r="A640" s="57"/>
    </row>
    <row r="641" spans="1:1" ht="15" thickBot="1" x14ac:dyDescent="0.25">
      <c r="A641" s="57"/>
    </row>
    <row r="642" spans="1:1" ht="15" thickBot="1" x14ac:dyDescent="0.25">
      <c r="A642" s="57"/>
    </row>
    <row r="643" spans="1:1" ht="15" thickBot="1" x14ac:dyDescent="0.25">
      <c r="A643" s="57"/>
    </row>
    <row r="644" spans="1:1" ht="15" thickBot="1" x14ac:dyDescent="0.25">
      <c r="A644" s="57"/>
    </row>
    <row r="645" spans="1:1" ht="15" thickBot="1" x14ac:dyDescent="0.25">
      <c r="A645" s="57"/>
    </row>
    <row r="646" spans="1:1" ht="15" thickBot="1" x14ac:dyDescent="0.25">
      <c r="A646" s="57"/>
    </row>
    <row r="647" spans="1:1" ht="15" thickBot="1" x14ac:dyDescent="0.25">
      <c r="A647" s="57"/>
    </row>
    <row r="648" spans="1:1" ht="15" thickBot="1" x14ac:dyDescent="0.25">
      <c r="A648" s="57"/>
    </row>
    <row r="649" spans="1:1" ht="15" thickBot="1" x14ac:dyDescent="0.25">
      <c r="A649" s="57"/>
    </row>
    <row r="650" spans="1:1" ht="15" thickBot="1" x14ac:dyDescent="0.25">
      <c r="A650" s="57"/>
    </row>
    <row r="651" spans="1:1" ht="15" thickBot="1" x14ac:dyDescent="0.25">
      <c r="A651" s="57"/>
    </row>
    <row r="652" spans="1:1" ht="15" thickBot="1" x14ac:dyDescent="0.25">
      <c r="A652" s="57"/>
    </row>
    <row r="653" spans="1:1" ht="15" thickBot="1" x14ac:dyDescent="0.25">
      <c r="A653" s="57"/>
    </row>
    <row r="654" spans="1:1" ht="15" thickBot="1" x14ac:dyDescent="0.25">
      <c r="A654" s="57"/>
    </row>
    <row r="655" spans="1:1" ht="15" thickBot="1" x14ac:dyDescent="0.25">
      <c r="A655" s="57"/>
    </row>
    <row r="656" spans="1:1" ht="15" thickBot="1" x14ac:dyDescent="0.25">
      <c r="A656" s="57"/>
    </row>
    <row r="657" spans="1:1" ht="15" thickBot="1" x14ac:dyDescent="0.25">
      <c r="A657" s="57"/>
    </row>
    <row r="658" spans="1:1" ht="15" thickBot="1" x14ac:dyDescent="0.25">
      <c r="A658" s="57"/>
    </row>
    <row r="659" spans="1:1" ht="15" thickBot="1" x14ac:dyDescent="0.25">
      <c r="A659" s="57"/>
    </row>
    <row r="660" spans="1:1" ht="15" thickBot="1" x14ac:dyDescent="0.25">
      <c r="A660" s="57"/>
    </row>
    <row r="661" spans="1:1" ht="15" thickBot="1" x14ac:dyDescent="0.25">
      <c r="A661" s="57"/>
    </row>
    <row r="662" spans="1:1" ht="15" thickBot="1" x14ac:dyDescent="0.25">
      <c r="A662" s="57"/>
    </row>
    <row r="663" spans="1:1" ht="15" thickBot="1" x14ac:dyDescent="0.25">
      <c r="A663" s="57"/>
    </row>
    <row r="664" spans="1:1" ht="15" thickBot="1" x14ac:dyDescent="0.25">
      <c r="A664" s="57"/>
    </row>
    <row r="665" spans="1:1" ht="15" thickBot="1" x14ac:dyDescent="0.25">
      <c r="A665" s="57"/>
    </row>
    <row r="666" spans="1:1" ht="15" thickBot="1" x14ac:dyDescent="0.25">
      <c r="A666" s="57"/>
    </row>
    <row r="667" spans="1:1" ht="15" thickBot="1" x14ac:dyDescent="0.25">
      <c r="A667" s="57"/>
    </row>
    <row r="668" spans="1:1" ht="15" thickBot="1" x14ac:dyDescent="0.25">
      <c r="A668" s="57"/>
    </row>
    <row r="669" spans="1:1" ht="15" thickBot="1" x14ac:dyDescent="0.25">
      <c r="A669" s="57"/>
    </row>
    <row r="670" spans="1:1" ht="15" thickBot="1" x14ac:dyDescent="0.25">
      <c r="A670" s="57"/>
    </row>
    <row r="671" spans="1:1" ht="15" thickBot="1" x14ac:dyDescent="0.25">
      <c r="A671" s="57"/>
    </row>
    <row r="672" spans="1:1" ht="15" thickBot="1" x14ac:dyDescent="0.25">
      <c r="A672" s="57"/>
    </row>
    <row r="673" spans="1:1" ht="15" thickBot="1" x14ac:dyDescent="0.25">
      <c r="A673" s="57"/>
    </row>
    <row r="674" spans="1:1" ht="15" thickBot="1" x14ac:dyDescent="0.25">
      <c r="A674" s="57"/>
    </row>
    <row r="675" spans="1:1" ht="15" thickBot="1" x14ac:dyDescent="0.25">
      <c r="A675" s="57"/>
    </row>
    <row r="676" spans="1:1" ht="15" thickBot="1" x14ac:dyDescent="0.25">
      <c r="A676" s="57"/>
    </row>
    <row r="677" spans="1:1" ht="15" thickBot="1" x14ac:dyDescent="0.25">
      <c r="A677" s="57"/>
    </row>
    <row r="678" spans="1:1" ht="15" thickBot="1" x14ac:dyDescent="0.25">
      <c r="A678" s="57"/>
    </row>
    <row r="679" spans="1:1" ht="15" thickBot="1" x14ac:dyDescent="0.25">
      <c r="A679" s="57"/>
    </row>
    <row r="680" spans="1:1" ht="15" thickBot="1" x14ac:dyDescent="0.25">
      <c r="A680" s="57"/>
    </row>
    <row r="681" spans="1:1" ht="15" thickBot="1" x14ac:dyDescent="0.25">
      <c r="A681" s="57"/>
    </row>
    <row r="682" spans="1:1" ht="15" thickBot="1" x14ac:dyDescent="0.25">
      <c r="A682" s="57"/>
    </row>
    <row r="683" spans="1:1" ht="15" thickBot="1" x14ac:dyDescent="0.25">
      <c r="A683" s="57"/>
    </row>
    <row r="684" spans="1:1" ht="15" thickBot="1" x14ac:dyDescent="0.25">
      <c r="A684" s="57"/>
    </row>
    <row r="685" spans="1:1" ht="15" thickBot="1" x14ac:dyDescent="0.25">
      <c r="A685" s="57"/>
    </row>
    <row r="686" spans="1:1" ht="15" thickBot="1" x14ac:dyDescent="0.25">
      <c r="A686" s="57"/>
    </row>
    <row r="687" spans="1:1" ht="15" thickBot="1" x14ac:dyDescent="0.25">
      <c r="A687" s="57"/>
    </row>
    <row r="688" spans="1:1" ht="15" thickBot="1" x14ac:dyDescent="0.25">
      <c r="A688" s="57"/>
    </row>
    <row r="689" spans="1:1" ht="15" thickBot="1" x14ac:dyDescent="0.25">
      <c r="A689" s="57"/>
    </row>
    <row r="690" spans="1:1" ht="15" thickBot="1" x14ac:dyDescent="0.25">
      <c r="A690" s="57"/>
    </row>
    <row r="691" spans="1:1" ht="15" thickBot="1" x14ac:dyDescent="0.25">
      <c r="A691" s="57"/>
    </row>
    <row r="692" spans="1:1" ht="15" thickBot="1" x14ac:dyDescent="0.25">
      <c r="A692" s="57"/>
    </row>
    <row r="693" spans="1:1" ht="15" thickBot="1" x14ac:dyDescent="0.25">
      <c r="A693" s="57"/>
    </row>
    <row r="694" spans="1:1" ht="15" thickBot="1" x14ac:dyDescent="0.25">
      <c r="A694" s="57"/>
    </row>
    <row r="695" spans="1:1" ht="15" thickBot="1" x14ac:dyDescent="0.25">
      <c r="A695" s="57"/>
    </row>
    <row r="696" spans="1:1" ht="15" thickBot="1" x14ac:dyDescent="0.25">
      <c r="A696" s="57"/>
    </row>
    <row r="697" spans="1:1" ht="15" thickBot="1" x14ac:dyDescent="0.25">
      <c r="A697" s="57"/>
    </row>
    <row r="698" spans="1:1" ht="15" thickBot="1" x14ac:dyDescent="0.25">
      <c r="A698" s="57"/>
    </row>
    <row r="699" spans="1:1" ht="15" thickBot="1" x14ac:dyDescent="0.25">
      <c r="A699" s="57"/>
    </row>
    <row r="700" spans="1:1" ht="15" thickBot="1" x14ac:dyDescent="0.25">
      <c r="A700" s="57"/>
    </row>
    <row r="701" spans="1:1" ht="15" thickBot="1" x14ac:dyDescent="0.25">
      <c r="A701" s="57"/>
    </row>
    <row r="702" spans="1:1" ht="15" thickBot="1" x14ac:dyDescent="0.25">
      <c r="A702" s="57"/>
    </row>
    <row r="703" spans="1:1" ht="15" thickBot="1" x14ac:dyDescent="0.25">
      <c r="A703" s="57"/>
    </row>
    <row r="704" spans="1:1" ht="15" thickBot="1" x14ac:dyDescent="0.25">
      <c r="A704" s="57"/>
    </row>
    <row r="705" spans="1:1" ht="15" thickBot="1" x14ac:dyDescent="0.25">
      <c r="A705" s="57"/>
    </row>
    <row r="706" spans="1:1" ht="15" thickBot="1" x14ac:dyDescent="0.25">
      <c r="A706" s="57"/>
    </row>
    <row r="707" spans="1:1" ht="15" thickBot="1" x14ac:dyDescent="0.25">
      <c r="A707" s="57"/>
    </row>
    <row r="708" spans="1:1" ht="15" thickBot="1" x14ac:dyDescent="0.25">
      <c r="A708" s="57"/>
    </row>
    <row r="709" spans="1:1" ht="15" thickBot="1" x14ac:dyDescent="0.25">
      <c r="A709" s="57"/>
    </row>
    <row r="710" spans="1:1" ht="15" thickBot="1" x14ac:dyDescent="0.25">
      <c r="A710" s="57"/>
    </row>
    <row r="711" spans="1:1" ht="15" thickBot="1" x14ac:dyDescent="0.25">
      <c r="A711" s="57"/>
    </row>
    <row r="712" spans="1:1" ht="15" thickBot="1" x14ac:dyDescent="0.25">
      <c r="A712" s="57"/>
    </row>
    <row r="713" spans="1:1" ht="15" thickBot="1" x14ac:dyDescent="0.25">
      <c r="A713" s="57"/>
    </row>
    <row r="714" spans="1:1" ht="15" thickBot="1" x14ac:dyDescent="0.25">
      <c r="A714" s="57"/>
    </row>
    <row r="715" spans="1:1" ht="15" thickBot="1" x14ac:dyDescent="0.25">
      <c r="A715" s="57"/>
    </row>
    <row r="716" spans="1:1" ht="15" thickBot="1" x14ac:dyDescent="0.25">
      <c r="A716" s="57"/>
    </row>
    <row r="717" spans="1:1" ht="15" thickBot="1" x14ac:dyDescent="0.25">
      <c r="A717" s="57"/>
    </row>
    <row r="718" spans="1:1" ht="15" thickBot="1" x14ac:dyDescent="0.25">
      <c r="A718" s="57"/>
    </row>
    <row r="719" spans="1:1" ht="15" thickBot="1" x14ac:dyDescent="0.25">
      <c r="A719" s="57"/>
    </row>
    <row r="720" spans="1:1" ht="15" thickBot="1" x14ac:dyDescent="0.25">
      <c r="A720" s="57"/>
    </row>
    <row r="721" spans="1:1" ht="15" thickBot="1" x14ac:dyDescent="0.25">
      <c r="A721" s="57"/>
    </row>
    <row r="722" spans="1:1" ht="15" thickBot="1" x14ac:dyDescent="0.25">
      <c r="A722" s="57"/>
    </row>
    <row r="723" spans="1:1" ht="15" thickBot="1" x14ac:dyDescent="0.25">
      <c r="A723" s="57"/>
    </row>
    <row r="724" spans="1:1" ht="15" thickBot="1" x14ac:dyDescent="0.25">
      <c r="A724" s="57"/>
    </row>
    <row r="725" spans="1:1" ht="15" thickBot="1" x14ac:dyDescent="0.25">
      <c r="A725" s="57"/>
    </row>
    <row r="726" spans="1:1" ht="15" thickBot="1" x14ac:dyDescent="0.25">
      <c r="A726" s="57"/>
    </row>
    <row r="727" spans="1:1" ht="15" thickBot="1" x14ac:dyDescent="0.25">
      <c r="A727" s="57"/>
    </row>
    <row r="728" spans="1:1" ht="15" thickBot="1" x14ac:dyDescent="0.25">
      <c r="A728" s="57"/>
    </row>
    <row r="729" spans="1:1" ht="15" thickBot="1" x14ac:dyDescent="0.25">
      <c r="A729" s="57"/>
    </row>
    <row r="730" spans="1:1" ht="15" thickBot="1" x14ac:dyDescent="0.25">
      <c r="A730" s="57"/>
    </row>
    <row r="731" spans="1:1" ht="15" thickBot="1" x14ac:dyDescent="0.25">
      <c r="A731" s="57"/>
    </row>
    <row r="732" spans="1:1" ht="15" thickBot="1" x14ac:dyDescent="0.25">
      <c r="A732" s="57"/>
    </row>
    <row r="733" spans="1:1" ht="15" thickBot="1" x14ac:dyDescent="0.25">
      <c r="A733" s="57"/>
    </row>
    <row r="734" spans="1:1" ht="15" thickBot="1" x14ac:dyDescent="0.25">
      <c r="A734" s="57"/>
    </row>
    <row r="735" spans="1:1" ht="15" thickBot="1" x14ac:dyDescent="0.25">
      <c r="A735" s="57"/>
    </row>
    <row r="736" spans="1:1" ht="15" thickBot="1" x14ac:dyDescent="0.25">
      <c r="A736" s="57"/>
    </row>
    <row r="737" spans="1:1" ht="15" thickBot="1" x14ac:dyDescent="0.25">
      <c r="A737" s="57"/>
    </row>
    <row r="738" spans="1:1" ht="15" thickBot="1" x14ac:dyDescent="0.25">
      <c r="A738" s="57"/>
    </row>
    <row r="739" spans="1:1" ht="15" thickBot="1" x14ac:dyDescent="0.25">
      <c r="A739" s="57"/>
    </row>
    <row r="740" spans="1:1" ht="15" thickBot="1" x14ac:dyDescent="0.25">
      <c r="A740" s="57"/>
    </row>
    <row r="741" spans="1:1" ht="15" thickBot="1" x14ac:dyDescent="0.25">
      <c r="A741" s="57"/>
    </row>
    <row r="742" spans="1:1" ht="15" thickBot="1" x14ac:dyDescent="0.25">
      <c r="A742" s="57"/>
    </row>
    <row r="743" spans="1:1" ht="15" thickBot="1" x14ac:dyDescent="0.25">
      <c r="A743" s="57"/>
    </row>
    <row r="744" spans="1:1" ht="15" thickBot="1" x14ac:dyDescent="0.25">
      <c r="A744" s="57"/>
    </row>
    <row r="745" spans="1:1" ht="15" thickBot="1" x14ac:dyDescent="0.25">
      <c r="A745" s="57"/>
    </row>
    <row r="746" spans="1:1" ht="15" thickBot="1" x14ac:dyDescent="0.25">
      <c r="A746" s="57"/>
    </row>
    <row r="747" spans="1:1" ht="15" thickBot="1" x14ac:dyDescent="0.25">
      <c r="A747" s="57"/>
    </row>
    <row r="748" spans="1:1" ht="15" thickBot="1" x14ac:dyDescent="0.25">
      <c r="A748" s="57"/>
    </row>
    <row r="749" spans="1:1" ht="15" thickBot="1" x14ac:dyDescent="0.25">
      <c r="A749" s="57"/>
    </row>
    <row r="750" spans="1:1" ht="15" thickBot="1" x14ac:dyDescent="0.25">
      <c r="A750" s="57"/>
    </row>
    <row r="751" spans="1:1" ht="15" thickBot="1" x14ac:dyDescent="0.25">
      <c r="A751" s="57"/>
    </row>
    <row r="752" spans="1:1" ht="15" thickBot="1" x14ac:dyDescent="0.25">
      <c r="A752" s="57"/>
    </row>
    <row r="753" spans="1:1" ht="15" thickBot="1" x14ac:dyDescent="0.25">
      <c r="A753" s="57"/>
    </row>
    <row r="754" spans="1:1" ht="15" thickBot="1" x14ac:dyDescent="0.25">
      <c r="A754" s="57"/>
    </row>
    <row r="755" spans="1:1" ht="15" thickBot="1" x14ac:dyDescent="0.25">
      <c r="A755" s="57"/>
    </row>
    <row r="756" spans="1:1" ht="15" thickBot="1" x14ac:dyDescent="0.25">
      <c r="A756" s="57"/>
    </row>
    <row r="757" spans="1:1" ht="15" thickBot="1" x14ac:dyDescent="0.25">
      <c r="A757" s="57"/>
    </row>
    <row r="758" spans="1:1" ht="15" thickBot="1" x14ac:dyDescent="0.25">
      <c r="A758" s="57"/>
    </row>
    <row r="759" spans="1:1" ht="15" thickBot="1" x14ac:dyDescent="0.25">
      <c r="A759" s="57"/>
    </row>
    <row r="760" spans="1:1" ht="15" thickBot="1" x14ac:dyDescent="0.25">
      <c r="A760" s="57"/>
    </row>
    <row r="761" spans="1:1" ht="15" thickBot="1" x14ac:dyDescent="0.25">
      <c r="A761" s="57"/>
    </row>
    <row r="762" spans="1:1" ht="15" thickBot="1" x14ac:dyDescent="0.25">
      <c r="A762" s="57"/>
    </row>
    <row r="763" spans="1:1" ht="15" thickBot="1" x14ac:dyDescent="0.25">
      <c r="A763" s="57"/>
    </row>
    <row r="764" spans="1:1" ht="15" thickBot="1" x14ac:dyDescent="0.25">
      <c r="A764" s="57"/>
    </row>
    <row r="765" spans="1:1" ht="15" thickBot="1" x14ac:dyDescent="0.25">
      <c r="A765" s="57"/>
    </row>
    <row r="766" spans="1:1" ht="15" thickBot="1" x14ac:dyDescent="0.25">
      <c r="A766" s="57"/>
    </row>
    <row r="767" spans="1:1" ht="15" thickBot="1" x14ac:dyDescent="0.25">
      <c r="A767" s="57"/>
    </row>
    <row r="768" spans="1:1" ht="15" thickBot="1" x14ac:dyDescent="0.25">
      <c r="A768" s="57"/>
    </row>
    <row r="769" spans="1:1" ht="15" thickBot="1" x14ac:dyDescent="0.25">
      <c r="A769" s="57"/>
    </row>
    <row r="770" spans="1:1" ht="15" thickBot="1" x14ac:dyDescent="0.25">
      <c r="A770" s="57"/>
    </row>
    <row r="771" spans="1:1" ht="15" thickBot="1" x14ac:dyDescent="0.25">
      <c r="A771" s="57"/>
    </row>
    <row r="772" spans="1:1" ht="15" thickBot="1" x14ac:dyDescent="0.25">
      <c r="A772" s="57"/>
    </row>
    <row r="773" spans="1:1" ht="15" thickBot="1" x14ac:dyDescent="0.25">
      <c r="A773" s="57"/>
    </row>
    <row r="774" spans="1:1" ht="15" thickBot="1" x14ac:dyDescent="0.25">
      <c r="A774" s="57"/>
    </row>
    <row r="775" spans="1:1" ht="15" thickBot="1" x14ac:dyDescent="0.25">
      <c r="A775" s="57"/>
    </row>
    <row r="776" spans="1:1" ht="15" thickBot="1" x14ac:dyDescent="0.25">
      <c r="A776" s="57"/>
    </row>
    <row r="777" spans="1:1" ht="15" thickBot="1" x14ac:dyDescent="0.25">
      <c r="A777" s="57"/>
    </row>
    <row r="778" spans="1:1" ht="15" thickBot="1" x14ac:dyDescent="0.25">
      <c r="A778" s="57"/>
    </row>
    <row r="779" spans="1:1" ht="15" thickBot="1" x14ac:dyDescent="0.25">
      <c r="A779" s="57"/>
    </row>
    <row r="780" spans="1:1" ht="15" thickBot="1" x14ac:dyDescent="0.25">
      <c r="A780" s="57"/>
    </row>
    <row r="781" spans="1:1" ht="15" thickBot="1" x14ac:dyDescent="0.25">
      <c r="A781" s="57"/>
    </row>
    <row r="782" spans="1:1" ht="15" thickBot="1" x14ac:dyDescent="0.25">
      <c r="A782" s="57"/>
    </row>
    <row r="783" spans="1:1" ht="15" thickBot="1" x14ac:dyDescent="0.25">
      <c r="A783" s="57"/>
    </row>
    <row r="784" spans="1:1" ht="15" thickBot="1" x14ac:dyDescent="0.25">
      <c r="A784" s="57"/>
    </row>
    <row r="785" spans="1:1" ht="15" thickBot="1" x14ac:dyDescent="0.25">
      <c r="A785" s="57"/>
    </row>
    <row r="786" spans="1:1" ht="15" thickBot="1" x14ac:dyDescent="0.25">
      <c r="A786" s="57"/>
    </row>
    <row r="787" spans="1:1" ht="15" thickBot="1" x14ac:dyDescent="0.25">
      <c r="A787" s="57"/>
    </row>
    <row r="788" spans="1:1" ht="15" thickBot="1" x14ac:dyDescent="0.25">
      <c r="A788" s="57"/>
    </row>
    <row r="789" spans="1:1" ht="15" thickBot="1" x14ac:dyDescent="0.25">
      <c r="A789" s="57"/>
    </row>
    <row r="790" spans="1:1" ht="15" thickBot="1" x14ac:dyDescent="0.25">
      <c r="A790" s="57"/>
    </row>
    <row r="791" spans="1:1" ht="15" thickBot="1" x14ac:dyDescent="0.25">
      <c r="A791" s="57"/>
    </row>
    <row r="792" spans="1:1" ht="15" thickBot="1" x14ac:dyDescent="0.25">
      <c r="A792" s="57"/>
    </row>
    <row r="793" spans="1:1" ht="15" thickBot="1" x14ac:dyDescent="0.25">
      <c r="A793" s="57"/>
    </row>
    <row r="794" spans="1:1" ht="15" thickBot="1" x14ac:dyDescent="0.25">
      <c r="A794" s="57"/>
    </row>
    <row r="795" spans="1:1" ht="15" thickBot="1" x14ac:dyDescent="0.25">
      <c r="A795" s="57"/>
    </row>
    <row r="796" spans="1:1" ht="15" thickBot="1" x14ac:dyDescent="0.25">
      <c r="A796" s="57"/>
    </row>
    <row r="797" spans="1:1" ht="15" thickBot="1" x14ac:dyDescent="0.25">
      <c r="A797" s="57"/>
    </row>
    <row r="798" spans="1:1" ht="15" thickBot="1" x14ac:dyDescent="0.25">
      <c r="A798" s="57"/>
    </row>
    <row r="799" spans="1:1" ht="15" thickBot="1" x14ac:dyDescent="0.25">
      <c r="A799" s="57"/>
    </row>
    <row r="800" spans="1:1" ht="15" thickBot="1" x14ac:dyDescent="0.25">
      <c r="A800" s="57"/>
    </row>
    <row r="801" spans="1:1" ht="15" thickBot="1" x14ac:dyDescent="0.25">
      <c r="A801" s="57"/>
    </row>
    <row r="802" spans="1:1" ht="15" thickBot="1" x14ac:dyDescent="0.25">
      <c r="A802" s="57"/>
    </row>
    <row r="803" spans="1:1" ht="15" thickBot="1" x14ac:dyDescent="0.25">
      <c r="A803" s="57"/>
    </row>
    <row r="804" spans="1:1" ht="15" thickBot="1" x14ac:dyDescent="0.25">
      <c r="A804" s="57"/>
    </row>
    <row r="805" spans="1:1" ht="15" thickBot="1" x14ac:dyDescent="0.25">
      <c r="A805" s="57"/>
    </row>
    <row r="806" spans="1:1" ht="15" thickBot="1" x14ac:dyDescent="0.25">
      <c r="A806" s="57"/>
    </row>
    <row r="807" spans="1:1" ht="15" thickBot="1" x14ac:dyDescent="0.25">
      <c r="A807" s="57"/>
    </row>
    <row r="808" spans="1:1" ht="15" thickBot="1" x14ac:dyDescent="0.25">
      <c r="A808" s="57"/>
    </row>
    <row r="809" spans="1:1" ht="15" thickBot="1" x14ac:dyDescent="0.25">
      <c r="A809" s="57"/>
    </row>
    <row r="810" spans="1:1" ht="15" thickBot="1" x14ac:dyDescent="0.25">
      <c r="A810" s="57"/>
    </row>
    <row r="811" spans="1:1" ht="15" thickBot="1" x14ac:dyDescent="0.25">
      <c r="A811" s="57"/>
    </row>
    <row r="812" spans="1:1" ht="15" thickBot="1" x14ac:dyDescent="0.25">
      <c r="A812" s="57"/>
    </row>
    <row r="813" spans="1:1" ht="15" thickBot="1" x14ac:dyDescent="0.25">
      <c r="A813" s="57"/>
    </row>
    <row r="814" spans="1:1" ht="15" thickBot="1" x14ac:dyDescent="0.25">
      <c r="A814" s="57"/>
    </row>
    <row r="815" spans="1:1" ht="15" thickBot="1" x14ac:dyDescent="0.25">
      <c r="A815" s="57"/>
    </row>
    <row r="816" spans="1:1" ht="15" thickBot="1" x14ac:dyDescent="0.25">
      <c r="A816" s="57"/>
    </row>
    <row r="817" spans="1:1" ht="15" thickBot="1" x14ac:dyDescent="0.25">
      <c r="A817" s="57"/>
    </row>
    <row r="818" spans="1:1" ht="15" thickBot="1" x14ac:dyDescent="0.25">
      <c r="A818" s="57"/>
    </row>
    <row r="819" spans="1:1" ht="15" thickBot="1" x14ac:dyDescent="0.25">
      <c r="A819" s="57"/>
    </row>
    <row r="820" spans="1:1" ht="15" thickBot="1" x14ac:dyDescent="0.25">
      <c r="A820" s="57"/>
    </row>
    <row r="821" spans="1:1" ht="15" thickBot="1" x14ac:dyDescent="0.25">
      <c r="A821" s="57"/>
    </row>
    <row r="822" spans="1:1" ht="15" thickBot="1" x14ac:dyDescent="0.25">
      <c r="A822" s="57"/>
    </row>
    <row r="823" spans="1:1" ht="15" thickBot="1" x14ac:dyDescent="0.25">
      <c r="A823" s="57"/>
    </row>
    <row r="824" spans="1:1" ht="15" thickBot="1" x14ac:dyDescent="0.25">
      <c r="A824" s="57"/>
    </row>
    <row r="825" spans="1:1" ht="15" thickBot="1" x14ac:dyDescent="0.25">
      <c r="A825" s="57"/>
    </row>
    <row r="826" spans="1:1" ht="15" thickBot="1" x14ac:dyDescent="0.25">
      <c r="A826" s="57"/>
    </row>
    <row r="827" spans="1:1" ht="15" thickBot="1" x14ac:dyDescent="0.25">
      <c r="A827" s="57"/>
    </row>
    <row r="828" spans="1:1" ht="15" thickBot="1" x14ac:dyDescent="0.25">
      <c r="A828" s="57"/>
    </row>
    <row r="829" spans="1:1" ht="15" thickBot="1" x14ac:dyDescent="0.25">
      <c r="A829" s="57"/>
    </row>
    <row r="830" spans="1:1" ht="15" thickBot="1" x14ac:dyDescent="0.25">
      <c r="A830" s="57"/>
    </row>
    <row r="831" spans="1:1" ht="15" thickBot="1" x14ac:dyDescent="0.25">
      <c r="A831" s="57"/>
    </row>
    <row r="832" spans="1:1" ht="15" thickBot="1" x14ac:dyDescent="0.25">
      <c r="A832" s="57"/>
    </row>
    <row r="833" spans="1:1" ht="15" thickBot="1" x14ac:dyDescent="0.25">
      <c r="A833" s="57"/>
    </row>
    <row r="834" spans="1:1" ht="15" thickBot="1" x14ac:dyDescent="0.25">
      <c r="A834" s="57"/>
    </row>
    <row r="835" spans="1:1" ht="15" thickBot="1" x14ac:dyDescent="0.25">
      <c r="A835" s="57"/>
    </row>
    <row r="836" spans="1:1" ht="15" thickBot="1" x14ac:dyDescent="0.25">
      <c r="A836" s="57"/>
    </row>
    <row r="837" spans="1:1" ht="15" thickBot="1" x14ac:dyDescent="0.25">
      <c r="A837" s="57"/>
    </row>
    <row r="838" spans="1:1" ht="15" thickBot="1" x14ac:dyDescent="0.25">
      <c r="A838" s="57"/>
    </row>
    <row r="839" spans="1:1" ht="15" thickBot="1" x14ac:dyDescent="0.25">
      <c r="A839" s="57"/>
    </row>
    <row r="840" spans="1:1" ht="15" thickBot="1" x14ac:dyDescent="0.25">
      <c r="A840" s="57"/>
    </row>
    <row r="841" spans="1:1" ht="15" thickBot="1" x14ac:dyDescent="0.25">
      <c r="A841" s="57"/>
    </row>
    <row r="842" spans="1:1" ht="15" thickBot="1" x14ac:dyDescent="0.25">
      <c r="A842" s="57"/>
    </row>
    <row r="843" spans="1:1" ht="15" thickBot="1" x14ac:dyDescent="0.25">
      <c r="A843" s="57"/>
    </row>
    <row r="844" spans="1:1" ht="15" thickBot="1" x14ac:dyDescent="0.25">
      <c r="A844" s="57"/>
    </row>
    <row r="845" spans="1:1" ht="15" thickBot="1" x14ac:dyDescent="0.25">
      <c r="A845" s="57"/>
    </row>
    <row r="846" spans="1:1" ht="15" thickBot="1" x14ac:dyDescent="0.25">
      <c r="A846" s="57"/>
    </row>
    <row r="847" spans="1:1" ht="15" thickBot="1" x14ac:dyDescent="0.25">
      <c r="A847" s="57"/>
    </row>
    <row r="848" spans="1:1" ht="15" thickBot="1" x14ac:dyDescent="0.25">
      <c r="A848" s="57"/>
    </row>
    <row r="849" spans="1:1" ht="15" thickBot="1" x14ac:dyDescent="0.25">
      <c r="A849" s="57"/>
    </row>
    <row r="850" spans="1:1" ht="15" thickBot="1" x14ac:dyDescent="0.25">
      <c r="A850" s="57"/>
    </row>
    <row r="851" spans="1:1" ht="15" thickBot="1" x14ac:dyDescent="0.25">
      <c r="A851" s="57"/>
    </row>
    <row r="852" spans="1:1" ht="15" thickBot="1" x14ac:dyDescent="0.25">
      <c r="A852" s="57"/>
    </row>
    <row r="853" spans="1:1" ht="15" thickBot="1" x14ac:dyDescent="0.25">
      <c r="A853" s="57"/>
    </row>
    <row r="854" spans="1:1" ht="15" thickBot="1" x14ac:dyDescent="0.25">
      <c r="A854" s="57"/>
    </row>
    <row r="855" spans="1:1" ht="15" thickBot="1" x14ac:dyDescent="0.25">
      <c r="A855" s="57"/>
    </row>
    <row r="856" spans="1:1" ht="15" thickBot="1" x14ac:dyDescent="0.25">
      <c r="A856" s="57"/>
    </row>
    <row r="857" spans="1:1" ht="15" thickBot="1" x14ac:dyDescent="0.25">
      <c r="A857" s="57"/>
    </row>
    <row r="858" spans="1:1" ht="15" thickBot="1" x14ac:dyDescent="0.25">
      <c r="A858" s="57"/>
    </row>
    <row r="859" spans="1:1" ht="15" thickBot="1" x14ac:dyDescent="0.25">
      <c r="A859" s="57"/>
    </row>
    <row r="860" spans="1:1" ht="15" thickBot="1" x14ac:dyDescent="0.25">
      <c r="A860" s="57"/>
    </row>
    <row r="861" spans="1:1" ht="15" thickBot="1" x14ac:dyDescent="0.25">
      <c r="A861" s="57"/>
    </row>
    <row r="862" spans="1:1" ht="15" thickBot="1" x14ac:dyDescent="0.25">
      <c r="A862" s="57"/>
    </row>
    <row r="863" spans="1:1" ht="15" thickBot="1" x14ac:dyDescent="0.25">
      <c r="A863" s="57"/>
    </row>
    <row r="864" spans="1:1" ht="15" thickBot="1" x14ac:dyDescent="0.25">
      <c r="A864" s="57"/>
    </row>
    <row r="865" spans="1:1" ht="15" thickBot="1" x14ac:dyDescent="0.25">
      <c r="A865" s="57"/>
    </row>
    <row r="866" spans="1:1" ht="15" thickBot="1" x14ac:dyDescent="0.25">
      <c r="A866" s="57"/>
    </row>
    <row r="867" spans="1:1" ht="15" thickBot="1" x14ac:dyDescent="0.25">
      <c r="A867" s="57"/>
    </row>
    <row r="868" spans="1:1" ht="15" thickBot="1" x14ac:dyDescent="0.25">
      <c r="A868" s="57"/>
    </row>
    <row r="869" spans="1:1" ht="15" thickBot="1" x14ac:dyDescent="0.25">
      <c r="A869" s="57"/>
    </row>
    <row r="870" spans="1:1" ht="15" thickBot="1" x14ac:dyDescent="0.25">
      <c r="A870" s="57"/>
    </row>
    <row r="871" spans="1:1" ht="15" thickBot="1" x14ac:dyDescent="0.25">
      <c r="A871" s="57"/>
    </row>
    <row r="872" spans="1:1" ht="15" thickBot="1" x14ac:dyDescent="0.25">
      <c r="A872" s="57"/>
    </row>
    <row r="873" spans="1:1" ht="15" thickBot="1" x14ac:dyDescent="0.25">
      <c r="A873" s="57"/>
    </row>
    <row r="874" spans="1:1" ht="15" thickBot="1" x14ac:dyDescent="0.25">
      <c r="A874" s="57"/>
    </row>
    <row r="875" spans="1:1" ht="15" thickBot="1" x14ac:dyDescent="0.25">
      <c r="A875" s="57"/>
    </row>
    <row r="876" spans="1:1" ht="15" thickBot="1" x14ac:dyDescent="0.25">
      <c r="A876" s="57"/>
    </row>
    <row r="877" spans="1:1" ht="15" thickBot="1" x14ac:dyDescent="0.25">
      <c r="A877" s="57"/>
    </row>
    <row r="878" spans="1:1" ht="15" thickBot="1" x14ac:dyDescent="0.25">
      <c r="A878" s="57"/>
    </row>
    <row r="879" spans="1:1" ht="15" thickBot="1" x14ac:dyDescent="0.25">
      <c r="A879" s="57"/>
    </row>
    <row r="880" spans="1:1" ht="15" thickBot="1" x14ac:dyDescent="0.25">
      <c r="A880" s="57"/>
    </row>
    <row r="881" spans="1:1" ht="15" thickBot="1" x14ac:dyDescent="0.25">
      <c r="A881" s="57"/>
    </row>
    <row r="882" spans="1:1" ht="15" thickBot="1" x14ac:dyDescent="0.25">
      <c r="A882" s="57"/>
    </row>
    <row r="883" spans="1:1" ht="15" thickBot="1" x14ac:dyDescent="0.25">
      <c r="A883" s="57"/>
    </row>
    <row r="884" spans="1:1" ht="15" thickBot="1" x14ac:dyDescent="0.25">
      <c r="A884" s="57"/>
    </row>
    <row r="885" spans="1:1" ht="15" thickBot="1" x14ac:dyDescent="0.25">
      <c r="A885" s="57"/>
    </row>
    <row r="886" spans="1:1" ht="15" thickBot="1" x14ac:dyDescent="0.25">
      <c r="A886" s="57"/>
    </row>
    <row r="887" spans="1:1" ht="15" thickBot="1" x14ac:dyDescent="0.25">
      <c r="A887" s="57"/>
    </row>
    <row r="888" spans="1:1" ht="15" thickBot="1" x14ac:dyDescent="0.25">
      <c r="A888" s="57"/>
    </row>
    <row r="889" spans="1:1" ht="15" thickBot="1" x14ac:dyDescent="0.25">
      <c r="A889" s="57"/>
    </row>
    <row r="890" spans="1:1" ht="15" thickBot="1" x14ac:dyDescent="0.25">
      <c r="A890" s="57"/>
    </row>
    <row r="891" spans="1:1" ht="15" thickBot="1" x14ac:dyDescent="0.25">
      <c r="A891" s="57"/>
    </row>
    <row r="892" spans="1:1" ht="15" thickBot="1" x14ac:dyDescent="0.25">
      <c r="A892" s="57"/>
    </row>
    <row r="893" spans="1:1" ht="15" thickBot="1" x14ac:dyDescent="0.25">
      <c r="A893" s="57"/>
    </row>
    <row r="894" spans="1:1" ht="15" thickBot="1" x14ac:dyDescent="0.25">
      <c r="A894" s="57"/>
    </row>
    <row r="895" spans="1:1" ht="15" thickBot="1" x14ac:dyDescent="0.25">
      <c r="A895" s="57"/>
    </row>
    <row r="896" spans="1:1" ht="15" thickBot="1" x14ac:dyDescent="0.25">
      <c r="A896" s="57"/>
    </row>
    <row r="897" spans="1:1" ht="15" thickBot="1" x14ac:dyDescent="0.25">
      <c r="A897" s="57"/>
    </row>
    <row r="898" spans="1:1" ht="15" thickBot="1" x14ac:dyDescent="0.25">
      <c r="A898" s="57"/>
    </row>
    <row r="899" spans="1:1" ht="15" thickBot="1" x14ac:dyDescent="0.25">
      <c r="A899" s="57"/>
    </row>
    <row r="900" spans="1:1" ht="15" thickBot="1" x14ac:dyDescent="0.25">
      <c r="A900" s="57"/>
    </row>
    <row r="901" spans="1:1" ht="15" thickBot="1" x14ac:dyDescent="0.25">
      <c r="A901" s="57"/>
    </row>
    <row r="902" spans="1:1" ht="15" thickBot="1" x14ac:dyDescent="0.25">
      <c r="A902" s="57"/>
    </row>
    <row r="903" spans="1:1" ht="15" thickBot="1" x14ac:dyDescent="0.25">
      <c r="A903" s="57"/>
    </row>
    <row r="904" spans="1:1" ht="15" thickBot="1" x14ac:dyDescent="0.25">
      <c r="A904" s="57"/>
    </row>
    <row r="905" spans="1:1" ht="15" thickBot="1" x14ac:dyDescent="0.25">
      <c r="A905" s="57"/>
    </row>
    <row r="906" spans="1:1" ht="15" thickBot="1" x14ac:dyDescent="0.25">
      <c r="A906" s="57"/>
    </row>
    <row r="907" spans="1:1" ht="15" thickBot="1" x14ac:dyDescent="0.25">
      <c r="A907" s="57"/>
    </row>
    <row r="908" spans="1:1" ht="15" thickBot="1" x14ac:dyDescent="0.25">
      <c r="A908" s="57"/>
    </row>
    <row r="909" spans="1:1" ht="15" thickBot="1" x14ac:dyDescent="0.25">
      <c r="A909" s="57"/>
    </row>
    <row r="910" spans="1:1" ht="15" thickBot="1" x14ac:dyDescent="0.25">
      <c r="A910" s="57"/>
    </row>
    <row r="911" spans="1:1" ht="15" thickBot="1" x14ac:dyDescent="0.25">
      <c r="A911" s="57"/>
    </row>
    <row r="912" spans="1:1" ht="15" thickBot="1" x14ac:dyDescent="0.25">
      <c r="A912" s="57"/>
    </row>
    <row r="913" spans="1:1" ht="15" thickBot="1" x14ac:dyDescent="0.25">
      <c r="A913" s="57"/>
    </row>
    <row r="914" spans="1:1" ht="15" thickBot="1" x14ac:dyDescent="0.25">
      <c r="A914" s="57"/>
    </row>
    <row r="915" spans="1:1" ht="15" thickBot="1" x14ac:dyDescent="0.25">
      <c r="A915" s="57"/>
    </row>
    <row r="916" spans="1:1" ht="15" thickBot="1" x14ac:dyDescent="0.25">
      <c r="A916" s="57"/>
    </row>
    <row r="917" spans="1:1" ht="15" thickBot="1" x14ac:dyDescent="0.25">
      <c r="A917" s="57"/>
    </row>
    <row r="918" spans="1:1" ht="15" thickBot="1" x14ac:dyDescent="0.25">
      <c r="A918" s="57"/>
    </row>
    <row r="919" spans="1:1" ht="15" thickBot="1" x14ac:dyDescent="0.25">
      <c r="A919" s="57"/>
    </row>
    <row r="920" spans="1:1" ht="15" thickBot="1" x14ac:dyDescent="0.25">
      <c r="A920" s="57"/>
    </row>
    <row r="921" spans="1:1" ht="15" thickBot="1" x14ac:dyDescent="0.25">
      <c r="A921" s="57"/>
    </row>
    <row r="922" spans="1:1" ht="15" thickBot="1" x14ac:dyDescent="0.25">
      <c r="A922" s="57"/>
    </row>
    <row r="923" spans="1:1" ht="15" thickBot="1" x14ac:dyDescent="0.25">
      <c r="A923" s="57"/>
    </row>
    <row r="924" spans="1:1" ht="15" thickBot="1" x14ac:dyDescent="0.25">
      <c r="A924" s="57"/>
    </row>
    <row r="925" spans="1:1" ht="15" thickBot="1" x14ac:dyDescent="0.25">
      <c r="A925" s="57"/>
    </row>
    <row r="926" spans="1:1" ht="15" thickBot="1" x14ac:dyDescent="0.25">
      <c r="A926" s="57"/>
    </row>
    <row r="927" spans="1:1" ht="15" thickBot="1" x14ac:dyDescent="0.25">
      <c r="A927" s="57"/>
    </row>
    <row r="928" spans="1:1" ht="15" thickBot="1" x14ac:dyDescent="0.25">
      <c r="A928" s="57"/>
    </row>
    <row r="929" spans="1:1" ht="15" thickBot="1" x14ac:dyDescent="0.25">
      <c r="A929" s="57"/>
    </row>
    <row r="930" spans="1:1" ht="15" thickBot="1" x14ac:dyDescent="0.25">
      <c r="A930" s="57"/>
    </row>
    <row r="931" spans="1:1" ht="15" thickBot="1" x14ac:dyDescent="0.25">
      <c r="A931" s="57"/>
    </row>
    <row r="932" spans="1:1" ht="15" thickBot="1" x14ac:dyDescent="0.25">
      <c r="A932" s="57"/>
    </row>
    <row r="933" spans="1:1" ht="15" thickBot="1" x14ac:dyDescent="0.25">
      <c r="A933" s="57"/>
    </row>
    <row r="934" spans="1:1" ht="15" thickBot="1" x14ac:dyDescent="0.25">
      <c r="A934" s="57"/>
    </row>
    <row r="935" spans="1:1" ht="15" thickBot="1" x14ac:dyDescent="0.25">
      <c r="A935" s="57"/>
    </row>
    <row r="936" spans="1:1" ht="15" thickBot="1" x14ac:dyDescent="0.25">
      <c r="A936" s="57"/>
    </row>
    <row r="937" spans="1:1" ht="15" thickBot="1" x14ac:dyDescent="0.25">
      <c r="A937" s="57"/>
    </row>
    <row r="938" spans="1:1" ht="15" thickBot="1" x14ac:dyDescent="0.25">
      <c r="A938" s="57"/>
    </row>
    <row r="939" spans="1:1" ht="15" thickBot="1" x14ac:dyDescent="0.25">
      <c r="A939" s="57"/>
    </row>
    <row r="940" spans="1:1" ht="15" thickBot="1" x14ac:dyDescent="0.25">
      <c r="A940" s="57"/>
    </row>
    <row r="941" spans="1:1" ht="15" thickBot="1" x14ac:dyDescent="0.25">
      <c r="A941" s="57"/>
    </row>
    <row r="942" spans="1:1" ht="15" thickBot="1" x14ac:dyDescent="0.25">
      <c r="A942" s="57"/>
    </row>
    <row r="943" spans="1:1" ht="15" thickBot="1" x14ac:dyDescent="0.25">
      <c r="A943" s="57"/>
    </row>
    <row r="944" spans="1:1" ht="15" thickBot="1" x14ac:dyDescent="0.25">
      <c r="A944" s="57"/>
    </row>
    <row r="945" spans="1:1" ht="15" thickBot="1" x14ac:dyDescent="0.25">
      <c r="A945" s="57"/>
    </row>
    <row r="946" spans="1:1" ht="15" thickBot="1" x14ac:dyDescent="0.25">
      <c r="A946" s="57"/>
    </row>
    <row r="947" spans="1:1" ht="15" thickBot="1" x14ac:dyDescent="0.25">
      <c r="A947" s="57"/>
    </row>
    <row r="948" spans="1:1" ht="15" thickBot="1" x14ac:dyDescent="0.25">
      <c r="A948" s="57"/>
    </row>
    <row r="949" spans="1:1" ht="15" thickBot="1" x14ac:dyDescent="0.25">
      <c r="A949" s="57"/>
    </row>
    <row r="950" spans="1:1" ht="15" thickBot="1" x14ac:dyDescent="0.25">
      <c r="A950" s="57"/>
    </row>
    <row r="951" spans="1:1" ht="15" thickBot="1" x14ac:dyDescent="0.25">
      <c r="A951" s="57"/>
    </row>
    <row r="952" spans="1:1" ht="15" thickBot="1" x14ac:dyDescent="0.25">
      <c r="A952" s="57"/>
    </row>
    <row r="953" spans="1:1" ht="15" thickBot="1" x14ac:dyDescent="0.25">
      <c r="A953" s="57"/>
    </row>
    <row r="954" spans="1:1" ht="15" thickBot="1" x14ac:dyDescent="0.25">
      <c r="A954" s="57"/>
    </row>
    <row r="955" spans="1:1" ht="15" thickBot="1" x14ac:dyDescent="0.25">
      <c r="A955" s="57"/>
    </row>
    <row r="956" spans="1:1" ht="15" thickBot="1" x14ac:dyDescent="0.25">
      <c r="A956" s="57"/>
    </row>
    <row r="957" spans="1:1" ht="15" thickBot="1" x14ac:dyDescent="0.25">
      <c r="A957" s="57"/>
    </row>
    <row r="958" spans="1:1" ht="15" thickBot="1" x14ac:dyDescent="0.25">
      <c r="A958" s="57"/>
    </row>
    <row r="959" spans="1:1" ht="15" thickBot="1" x14ac:dyDescent="0.25">
      <c r="A959" s="57"/>
    </row>
    <row r="960" spans="1:1" ht="15" thickBot="1" x14ac:dyDescent="0.25">
      <c r="A960" s="57"/>
    </row>
    <row r="961" spans="1:1" ht="15" thickBot="1" x14ac:dyDescent="0.25">
      <c r="A961" s="57"/>
    </row>
    <row r="962" spans="1:1" ht="15" thickBot="1" x14ac:dyDescent="0.25">
      <c r="A962" s="57"/>
    </row>
    <row r="963" spans="1:1" ht="15" thickBot="1" x14ac:dyDescent="0.25">
      <c r="A963" s="57"/>
    </row>
    <row r="964" spans="1:1" ht="15" thickBot="1" x14ac:dyDescent="0.25">
      <c r="A964" s="57"/>
    </row>
    <row r="965" spans="1:1" ht="15" thickBot="1" x14ac:dyDescent="0.25">
      <c r="A965" s="57"/>
    </row>
    <row r="966" spans="1:1" ht="15" thickBot="1" x14ac:dyDescent="0.25">
      <c r="A966" s="57"/>
    </row>
    <row r="967" spans="1:1" ht="15" thickBot="1" x14ac:dyDescent="0.25">
      <c r="A967" s="57"/>
    </row>
    <row r="968" spans="1:1" ht="15" thickBot="1" x14ac:dyDescent="0.25">
      <c r="A968" s="57"/>
    </row>
    <row r="969" spans="1:1" ht="15" thickBot="1" x14ac:dyDescent="0.25">
      <c r="A969" s="57"/>
    </row>
    <row r="970" spans="1:1" ht="15" thickBot="1" x14ac:dyDescent="0.25">
      <c r="A970" s="57"/>
    </row>
    <row r="971" spans="1:1" ht="15" thickBot="1" x14ac:dyDescent="0.25">
      <c r="A971" s="57"/>
    </row>
    <row r="972" spans="1:1" ht="15" thickBot="1" x14ac:dyDescent="0.25">
      <c r="A972" s="57"/>
    </row>
    <row r="973" spans="1:1" ht="15" thickBot="1" x14ac:dyDescent="0.25">
      <c r="A973" s="57"/>
    </row>
    <row r="974" spans="1:1" ht="15" thickBot="1" x14ac:dyDescent="0.25">
      <c r="A974" s="57"/>
    </row>
    <row r="975" spans="1:1" ht="15" thickBot="1" x14ac:dyDescent="0.25">
      <c r="A975" s="57"/>
    </row>
    <row r="976" spans="1:1" ht="15" thickBot="1" x14ac:dyDescent="0.25">
      <c r="A976" s="57"/>
    </row>
    <row r="977" spans="1:1" ht="15" thickBot="1" x14ac:dyDescent="0.25">
      <c r="A977" s="57"/>
    </row>
    <row r="978" spans="1:1" ht="15" thickBot="1" x14ac:dyDescent="0.25">
      <c r="A978" s="57"/>
    </row>
    <row r="979" spans="1:1" ht="15" thickBot="1" x14ac:dyDescent="0.25">
      <c r="A979" s="57"/>
    </row>
    <row r="980" spans="1:1" ht="15" thickBot="1" x14ac:dyDescent="0.25">
      <c r="A980" s="57"/>
    </row>
    <row r="981" spans="1:1" ht="15" thickBot="1" x14ac:dyDescent="0.25">
      <c r="A981" s="57"/>
    </row>
    <row r="982" spans="1:1" ht="15" thickBot="1" x14ac:dyDescent="0.25">
      <c r="A982" s="57"/>
    </row>
    <row r="983" spans="1:1" ht="15" thickBot="1" x14ac:dyDescent="0.25">
      <c r="A983" s="57"/>
    </row>
    <row r="984" spans="1:1" ht="15" thickBot="1" x14ac:dyDescent="0.25">
      <c r="A984" s="57"/>
    </row>
    <row r="985" spans="1:1" ht="15" thickBot="1" x14ac:dyDescent="0.25">
      <c r="A985" s="57"/>
    </row>
    <row r="986" spans="1:1" ht="15" thickBot="1" x14ac:dyDescent="0.25">
      <c r="A986" s="57"/>
    </row>
    <row r="987" spans="1:1" ht="15" thickBot="1" x14ac:dyDescent="0.25">
      <c r="A987" s="57"/>
    </row>
    <row r="988" spans="1:1" ht="15" thickBot="1" x14ac:dyDescent="0.25">
      <c r="A988" s="57"/>
    </row>
    <row r="989" spans="1:1" ht="15" thickBot="1" x14ac:dyDescent="0.25">
      <c r="A989" s="57"/>
    </row>
    <row r="990" spans="1:1" ht="15" thickBot="1" x14ac:dyDescent="0.25">
      <c r="A990" s="57"/>
    </row>
    <row r="991" spans="1:1" ht="15" thickBot="1" x14ac:dyDescent="0.25">
      <c r="A991" s="57"/>
    </row>
    <row r="992" spans="1:1" ht="15" thickBot="1" x14ac:dyDescent="0.25">
      <c r="A992" s="57"/>
    </row>
    <row r="993" spans="1:1" ht="15" thickBot="1" x14ac:dyDescent="0.25">
      <c r="A993" s="57"/>
    </row>
    <row r="994" spans="1:1" ht="15" thickBot="1" x14ac:dyDescent="0.25">
      <c r="A994" s="57"/>
    </row>
    <row r="995" spans="1:1" ht="15" thickBot="1" x14ac:dyDescent="0.25">
      <c r="A995" s="57"/>
    </row>
    <row r="996" spans="1:1" ht="15" thickBot="1" x14ac:dyDescent="0.25">
      <c r="A996" s="57"/>
    </row>
    <row r="997" spans="1:1" ht="15" thickBot="1" x14ac:dyDescent="0.25">
      <c r="A997" s="57"/>
    </row>
    <row r="998" spans="1:1" ht="15" thickBot="1" x14ac:dyDescent="0.25">
      <c r="A998" s="57"/>
    </row>
    <row r="999" spans="1:1" ht="15" thickBot="1" x14ac:dyDescent="0.25">
      <c r="A999" s="57"/>
    </row>
    <row r="1000" spans="1:1" ht="15" thickBot="1" x14ac:dyDescent="0.25">
      <c r="A1000" s="57"/>
    </row>
  </sheetData>
  <sortState ref="F18:F26">
    <sortCondition ref="F18"/>
  </sortState>
  <mergeCells count="1">
    <mergeCell ref="A1:A2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AE85-B235-4AF5-9AB7-0955B22355DA}">
  <dimension ref="A1:J42"/>
  <sheetViews>
    <sheetView workbookViewId="0"/>
  </sheetViews>
  <sheetFormatPr defaultColWidth="8.85546875" defaultRowHeight="15" x14ac:dyDescent="0.25"/>
  <cols>
    <col min="1" max="1" width="19.42578125" style="3" customWidth="1"/>
    <col min="2" max="2" width="17.7109375" style="3" customWidth="1"/>
    <col min="3" max="3" width="16.85546875" style="3" customWidth="1"/>
    <col min="4" max="16384" width="8.85546875" style="3"/>
  </cols>
  <sheetData>
    <row r="1" spans="1:10" s="14" customFormat="1" ht="33.6" customHeight="1" x14ac:dyDescent="0.3">
      <c r="A1" s="15" t="s">
        <v>0</v>
      </c>
      <c r="B1" s="1"/>
      <c r="C1" s="2"/>
      <c r="D1" s="2"/>
      <c r="E1" s="2"/>
      <c r="F1" s="2"/>
      <c r="G1" s="2"/>
      <c r="H1" s="2"/>
      <c r="I1" s="2"/>
      <c r="J1" s="2"/>
    </row>
    <row r="3" spans="1:10" x14ac:dyDescent="0.25">
      <c r="A3" s="3" t="s">
        <v>28</v>
      </c>
    </row>
    <row r="4" spans="1:10" x14ac:dyDescent="0.25">
      <c r="A4" s="3" t="s">
        <v>15</v>
      </c>
    </row>
    <row r="6" spans="1:10" ht="18.75" x14ac:dyDescent="0.3">
      <c r="A6" s="28" t="s">
        <v>16</v>
      </c>
      <c r="B6" s="24" t="s">
        <v>17</v>
      </c>
    </row>
    <row r="7" spans="1:10" ht="18.75" x14ac:dyDescent="0.3">
      <c r="A7" s="29" t="s">
        <v>18</v>
      </c>
      <c r="B7" s="25">
        <v>16400</v>
      </c>
    </row>
    <row r="8" spans="1:10" ht="18.75" x14ac:dyDescent="0.3">
      <c r="A8" s="29" t="s">
        <v>19</v>
      </c>
      <c r="B8" s="25">
        <v>14200</v>
      </c>
      <c r="C8" s="3" t="s">
        <v>70</v>
      </c>
      <c r="D8" s="3">
        <f>AVERAGE(B7:B14)</f>
        <v>14787.5</v>
      </c>
    </row>
    <row r="9" spans="1:10" ht="18.75" x14ac:dyDescent="0.3">
      <c r="A9" s="29" t="s">
        <v>20</v>
      </c>
      <c r="B9" s="25">
        <v>15600</v>
      </c>
      <c r="C9" s="3" t="s">
        <v>71</v>
      </c>
      <c r="D9" s="3">
        <f>MEDIAN(B7:B14)</f>
        <v>14200</v>
      </c>
    </row>
    <row r="10" spans="1:10" ht="18.75" x14ac:dyDescent="0.3">
      <c r="A10" s="29" t="s">
        <v>21</v>
      </c>
      <c r="B10" s="25">
        <v>14200</v>
      </c>
      <c r="C10" s="3" t="s">
        <v>72</v>
      </c>
      <c r="D10" s="3">
        <f>_xlfn.MODE.SNGL(B7:B14)</f>
        <v>14200</v>
      </c>
    </row>
    <row r="11" spans="1:10" ht="18.75" x14ac:dyDescent="0.3">
      <c r="A11" s="29" t="s">
        <v>22</v>
      </c>
      <c r="B11" s="25">
        <v>13400</v>
      </c>
      <c r="C11" s="3" t="s">
        <v>73</v>
      </c>
      <c r="D11" s="3">
        <f>_xlfn.VAR.S(B7:B14)</f>
        <v>1372678.5714285714</v>
      </c>
    </row>
    <row r="12" spans="1:10" ht="18.75" x14ac:dyDescent="0.3">
      <c r="A12" s="29" t="s">
        <v>23</v>
      </c>
      <c r="B12" s="25">
        <v>16400</v>
      </c>
      <c r="C12" s="3" t="s">
        <v>76</v>
      </c>
      <c r="D12" s="3">
        <f>_xlfn.STDEV.S(B7:B14)</f>
        <v>1171.6136613357542</v>
      </c>
    </row>
    <row r="13" spans="1:10" ht="18.75" x14ac:dyDescent="0.3">
      <c r="A13" s="29" t="s">
        <v>24</v>
      </c>
      <c r="B13" s="25">
        <v>13900</v>
      </c>
      <c r="C13" s="3" t="s">
        <v>75</v>
      </c>
      <c r="D13" s="3">
        <f>D12/D8</f>
        <v>7.923000245719386E-2</v>
      </c>
    </row>
    <row r="14" spans="1:10" ht="18.75" x14ac:dyDescent="0.3">
      <c r="A14" s="29" t="s">
        <v>25</v>
      </c>
      <c r="B14" s="25">
        <v>14200</v>
      </c>
      <c r="C14" s="3" t="s">
        <v>74</v>
      </c>
      <c r="D14" s="3">
        <f>SKEW(B7:B14)</f>
        <v>0.58547482702522435</v>
      </c>
    </row>
    <row r="16" spans="1:10" x14ac:dyDescent="0.25">
      <c r="A16" s="3" t="s">
        <v>26</v>
      </c>
    </row>
    <row r="17" spans="1:4" x14ac:dyDescent="0.25">
      <c r="A17" s="3" t="s">
        <v>27</v>
      </c>
    </row>
    <row r="20" spans="1:4" x14ac:dyDescent="0.25">
      <c r="A20" s="3" t="s">
        <v>29</v>
      </c>
    </row>
    <row r="21" spans="1:4" x14ac:dyDescent="0.25">
      <c r="A21" s="3" t="s">
        <v>30</v>
      </c>
    </row>
    <row r="23" spans="1:4" ht="37.5" x14ac:dyDescent="0.25">
      <c r="A23" s="26" t="s">
        <v>31</v>
      </c>
      <c r="B23" s="30" t="s">
        <v>32</v>
      </c>
    </row>
    <row r="24" spans="1:4" ht="18" x14ac:dyDescent="0.35">
      <c r="A24" s="27">
        <v>10786</v>
      </c>
      <c r="B24" s="31">
        <v>3</v>
      </c>
      <c r="C24" s="3" t="s">
        <v>70</v>
      </c>
      <c r="D24" s="3">
        <f>AVERAGE(B24:B28)</f>
        <v>5</v>
      </c>
    </row>
    <row r="25" spans="1:4" ht="18" x14ac:dyDescent="0.35">
      <c r="A25" s="27">
        <v>10954</v>
      </c>
      <c r="B25" s="31">
        <v>3</v>
      </c>
      <c r="C25" s="3" t="s">
        <v>77</v>
      </c>
      <c r="D25" s="3">
        <f>_xlfn.VAR.S(B24:B28)</f>
        <v>5.5</v>
      </c>
    </row>
    <row r="26" spans="1:4" ht="18" x14ac:dyDescent="0.35">
      <c r="A26" s="27">
        <v>21334</v>
      </c>
      <c r="B26" s="31">
        <v>4</v>
      </c>
      <c r="C26" s="3" t="s">
        <v>78</v>
      </c>
      <c r="D26" s="3">
        <f>_xlfn.STDEV.S(B24:B28)</f>
        <v>2.3452078799117149</v>
      </c>
    </row>
    <row r="27" spans="1:4" ht="18" x14ac:dyDescent="0.35">
      <c r="A27" s="27">
        <v>23156</v>
      </c>
      <c r="B27" s="31">
        <v>7</v>
      </c>
    </row>
    <row r="28" spans="1:4" ht="18" x14ac:dyDescent="0.35">
      <c r="A28" s="27">
        <v>36511</v>
      </c>
      <c r="B28" s="31">
        <v>8</v>
      </c>
    </row>
    <row r="30" spans="1:4" x14ac:dyDescent="0.25">
      <c r="A30" s="3" t="s">
        <v>41</v>
      </c>
    </row>
    <row r="39" spans="1:3" ht="15.75" x14ac:dyDescent="0.25">
      <c r="A39" s="5"/>
      <c r="B39" s="5"/>
      <c r="C39" s="5"/>
    </row>
    <row r="42" spans="1:3" ht="15.75" x14ac:dyDescent="0.25">
      <c r="B42" s="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1F63-59E2-497C-A96C-48AC75FE626B}">
  <dimension ref="A1:K9"/>
  <sheetViews>
    <sheetView workbookViewId="0"/>
  </sheetViews>
  <sheetFormatPr defaultColWidth="8.85546875" defaultRowHeight="15" x14ac:dyDescent="0.25"/>
  <cols>
    <col min="1" max="2" width="8.85546875" style="3"/>
    <col min="3" max="3" width="13.28515625" style="3" customWidth="1"/>
    <col min="4" max="4" width="28.28515625" style="3" bestFit="1" customWidth="1"/>
    <col min="5" max="16384" width="8.85546875" style="3"/>
  </cols>
  <sheetData>
    <row r="1" spans="1:11" ht="38.450000000000003" customHeight="1" x14ac:dyDescent="0.3">
      <c r="A1" s="15" t="s">
        <v>40</v>
      </c>
      <c r="B1" s="2"/>
      <c r="C1" s="2"/>
      <c r="D1" s="7"/>
      <c r="E1" s="7"/>
      <c r="F1" s="7"/>
      <c r="G1" s="7"/>
      <c r="H1" s="7"/>
      <c r="I1" s="7"/>
      <c r="J1" s="7"/>
      <c r="K1" s="7"/>
    </row>
    <row r="2" spans="1:11" ht="21" x14ac:dyDescent="0.4">
      <c r="A2" s="8"/>
      <c r="B2" s="8"/>
      <c r="C2" s="8"/>
    </row>
    <row r="3" spans="1:11" ht="40.5" x14ac:dyDescent="0.25">
      <c r="B3" s="34" t="s">
        <v>37</v>
      </c>
      <c r="C3" s="32" t="s">
        <v>38</v>
      </c>
      <c r="D3" s="33" t="s">
        <v>39</v>
      </c>
    </row>
    <row r="4" spans="1:11" ht="21" x14ac:dyDescent="0.4">
      <c r="B4" s="9" t="s">
        <v>33</v>
      </c>
      <c r="C4" s="9">
        <v>17</v>
      </c>
      <c r="D4" s="9">
        <v>-8</v>
      </c>
    </row>
    <row r="5" spans="1:11" ht="20.25" x14ac:dyDescent="0.3">
      <c r="B5" s="9" t="s">
        <v>34</v>
      </c>
      <c r="C5" s="58">
        <f>25+7</f>
        <v>32</v>
      </c>
      <c r="D5" s="9">
        <v>7</v>
      </c>
    </row>
    <row r="6" spans="1:11" ht="20.25" x14ac:dyDescent="0.3">
      <c r="B6" s="9" t="s">
        <v>35</v>
      </c>
      <c r="C6" s="58">
        <f>25+5</f>
        <v>30</v>
      </c>
      <c r="D6" s="58">
        <v>5</v>
      </c>
    </row>
    <row r="7" spans="1:11" ht="20.25" x14ac:dyDescent="0.3">
      <c r="B7" s="9" t="s">
        <v>36</v>
      </c>
      <c r="C7" s="58">
        <f>25-4</f>
        <v>21</v>
      </c>
      <c r="D7" s="9">
        <v>-4</v>
      </c>
    </row>
    <row r="8" spans="1:11" x14ac:dyDescent="0.25">
      <c r="C8" s="3">
        <f>AVERAGE(C4:C7)</f>
        <v>25</v>
      </c>
      <c r="D8" s="3">
        <f>SUM(D4:D7)</f>
        <v>0</v>
      </c>
    </row>
    <row r="9" spans="1:11" x14ac:dyDescent="0.25">
      <c r="C9" s="59" t="s">
        <v>70</v>
      </c>
      <c r="D9" s="59">
        <f>17+8</f>
        <v>25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D1FA-3B1A-4354-9B0E-035B4FCFEC74}">
  <dimension ref="A1:H35"/>
  <sheetViews>
    <sheetView workbookViewId="0"/>
  </sheetViews>
  <sheetFormatPr defaultRowHeight="15" x14ac:dyDescent="0.25"/>
  <cols>
    <col min="1" max="1" width="20" style="3" customWidth="1"/>
    <col min="2" max="2" width="10.7109375" style="3" customWidth="1"/>
    <col min="3" max="256" width="8.85546875" style="3"/>
    <col min="257" max="257" width="20" style="3" customWidth="1"/>
    <col min="258" max="258" width="10.7109375" style="3" customWidth="1"/>
    <col min="259" max="512" width="8.85546875" style="3"/>
    <col min="513" max="513" width="20" style="3" customWidth="1"/>
    <col min="514" max="514" width="10.7109375" style="3" customWidth="1"/>
    <col min="515" max="768" width="8.85546875" style="3"/>
    <col min="769" max="769" width="20" style="3" customWidth="1"/>
    <col min="770" max="770" width="10.7109375" style="3" customWidth="1"/>
    <col min="771" max="1024" width="8.85546875" style="3"/>
    <col min="1025" max="1025" width="20" style="3" customWidth="1"/>
    <col min="1026" max="1026" width="10.7109375" style="3" customWidth="1"/>
    <col min="1027" max="1280" width="8.85546875" style="3"/>
    <col min="1281" max="1281" width="20" style="3" customWidth="1"/>
    <col min="1282" max="1282" width="10.7109375" style="3" customWidth="1"/>
    <col min="1283" max="1536" width="8.85546875" style="3"/>
    <col min="1537" max="1537" width="20" style="3" customWidth="1"/>
    <col min="1538" max="1538" width="10.7109375" style="3" customWidth="1"/>
    <col min="1539" max="1792" width="8.85546875" style="3"/>
    <col min="1793" max="1793" width="20" style="3" customWidth="1"/>
    <col min="1794" max="1794" width="10.7109375" style="3" customWidth="1"/>
    <col min="1795" max="2048" width="8.85546875" style="3"/>
    <col min="2049" max="2049" width="20" style="3" customWidth="1"/>
    <col min="2050" max="2050" width="10.7109375" style="3" customWidth="1"/>
    <col min="2051" max="2304" width="8.85546875" style="3"/>
    <col min="2305" max="2305" width="20" style="3" customWidth="1"/>
    <col min="2306" max="2306" width="10.7109375" style="3" customWidth="1"/>
    <col min="2307" max="2560" width="8.85546875" style="3"/>
    <col min="2561" max="2561" width="20" style="3" customWidth="1"/>
    <col min="2562" max="2562" width="10.7109375" style="3" customWidth="1"/>
    <col min="2563" max="2816" width="8.85546875" style="3"/>
    <col min="2817" max="2817" width="20" style="3" customWidth="1"/>
    <col min="2818" max="2818" width="10.7109375" style="3" customWidth="1"/>
    <col min="2819" max="3072" width="8.85546875" style="3"/>
    <col min="3073" max="3073" width="20" style="3" customWidth="1"/>
    <col min="3074" max="3074" width="10.7109375" style="3" customWidth="1"/>
    <col min="3075" max="3328" width="8.85546875" style="3"/>
    <col min="3329" max="3329" width="20" style="3" customWidth="1"/>
    <col min="3330" max="3330" width="10.7109375" style="3" customWidth="1"/>
    <col min="3331" max="3584" width="8.85546875" style="3"/>
    <col min="3585" max="3585" width="20" style="3" customWidth="1"/>
    <col min="3586" max="3586" width="10.7109375" style="3" customWidth="1"/>
    <col min="3587" max="3840" width="8.85546875" style="3"/>
    <col min="3841" max="3841" width="20" style="3" customWidth="1"/>
    <col min="3842" max="3842" width="10.7109375" style="3" customWidth="1"/>
    <col min="3843" max="4096" width="8.85546875" style="3"/>
    <col min="4097" max="4097" width="20" style="3" customWidth="1"/>
    <col min="4098" max="4098" width="10.7109375" style="3" customWidth="1"/>
    <col min="4099" max="4352" width="8.85546875" style="3"/>
    <col min="4353" max="4353" width="20" style="3" customWidth="1"/>
    <col min="4354" max="4354" width="10.7109375" style="3" customWidth="1"/>
    <col min="4355" max="4608" width="8.85546875" style="3"/>
    <col min="4609" max="4609" width="20" style="3" customWidth="1"/>
    <col min="4610" max="4610" width="10.7109375" style="3" customWidth="1"/>
    <col min="4611" max="4864" width="8.85546875" style="3"/>
    <col min="4865" max="4865" width="20" style="3" customWidth="1"/>
    <col min="4866" max="4866" width="10.7109375" style="3" customWidth="1"/>
    <col min="4867" max="5120" width="8.85546875" style="3"/>
    <col min="5121" max="5121" width="20" style="3" customWidth="1"/>
    <col min="5122" max="5122" width="10.7109375" style="3" customWidth="1"/>
    <col min="5123" max="5376" width="8.85546875" style="3"/>
    <col min="5377" max="5377" width="20" style="3" customWidth="1"/>
    <col min="5378" max="5378" width="10.7109375" style="3" customWidth="1"/>
    <col min="5379" max="5632" width="8.85546875" style="3"/>
    <col min="5633" max="5633" width="20" style="3" customWidth="1"/>
    <col min="5634" max="5634" width="10.7109375" style="3" customWidth="1"/>
    <col min="5635" max="5888" width="8.85546875" style="3"/>
    <col min="5889" max="5889" width="20" style="3" customWidth="1"/>
    <col min="5890" max="5890" width="10.7109375" style="3" customWidth="1"/>
    <col min="5891" max="6144" width="8.85546875" style="3"/>
    <col min="6145" max="6145" width="20" style="3" customWidth="1"/>
    <col min="6146" max="6146" width="10.7109375" style="3" customWidth="1"/>
    <col min="6147" max="6400" width="8.85546875" style="3"/>
    <col min="6401" max="6401" width="20" style="3" customWidth="1"/>
    <col min="6402" max="6402" width="10.7109375" style="3" customWidth="1"/>
    <col min="6403" max="6656" width="8.85546875" style="3"/>
    <col min="6657" max="6657" width="20" style="3" customWidth="1"/>
    <col min="6658" max="6658" width="10.7109375" style="3" customWidth="1"/>
    <col min="6659" max="6912" width="8.85546875" style="3"/>
    <col min="6913" max="6913" width="20" style="3" customWidth="1"/>
    <col min="6914" max="6914" width="10.7109375" style="3" customWidth="1"/>
    <col min="6915" max="7168" width="8.85546875" style="3"/>
    <col min="7169" max="7169" width="20" style="3" customWidth="1"/>
    <col min="7170" max="7170" width="10.7109375" style="3" customWidth="1"/>
    <col min="7171" max="7424" width="8.85546875" style="3"/>
    <col min="7425" max="7425" width="20" style="3" customWidth="1"/>
    <col min="7426" max="7426" width="10.7109375" style="3" customWidth="1"/>
    <col min="7427" max="7680" width="8.85546875" style="3"/>
    <col min="7681" max="7681" width="20" style="3" customWidth="1"/>
    <col min="7682" max="7682" width="10.7109375" style="3" customWidth="1"/>
    <col min="7683" max="7936" width="8.85546875" style="3"/>
    <col min="7937" max="7937" width="20" style="3" customWidth="1"/>
    <col min="7938" max="7938" width="10.7109375" style="3" customWidth="1"/>
    <col min="7939" max="8192" width="8.85546875" style="3"/>
    <col min="8193" max="8193" width="20" style="3" customWidth="1"/>
    <col min="8194" max="8194" width="10.7109375" style="3" customWidth="1"/>
    <col min="8195" max="8448" width="8.85546875" style="3"/>
    <col min="8449" max="8449" width="20" style="3" customWidth="1"/>
    <col min="8450" max="8450" width="10.7109375" style="3" customWidth="1"/>
    <col min="8451" max="8704" width="8.85546875" style="3"/>
    <col min="8705" max="8705" width="20" style="3" customWidth="1"/>
    <col min="8706" max="8706" width="10.7109375" style="3" customWidth="1"/>
    <col min="8707" max="8960" width="8.85546875" style="3"/>
    <col min="8961" max="8961" width="20" style="3" customWidth="1"/>
    <col min="8962" max="8962" width="10.7109375" style="3" customWidth="1"/>
    <col min="8963" max="9216" width="8.85546875" style="3"/>
    <col min="9217" max="9217" width="20" style="3" customWidth="1"/>
    <col min="9218" max="9218" width="10.7109375" style="3" customWidth="1"/>
    <col min="9219" max="9472" width="8.85546875" style="3"/>
    <col min="9473" max="9473" width="20" style="3" customWidth="1"/>
    <col min="9474" max="9474" width="10.7109375" style="3" customWidth="1"/>
    <col min="9475" max="9728" width="8.85546875" style="3"/>
    <col min="9729" max="9729" width="20" style="3" customWidth="1"/>
    <col min="9730" max="9730" width="10.7109375" style="3" customWidth="1"/>
    <col min="9731" max="9984" width="8.85546875" style="3"/>
    <col min="9985" max="9985" width="20" style="3" customWidth="1"/>
    <col min="9986" max="9986" width="10.7109375" style="3" customWidth="1"/>
    <col min="9987" max="10240" width="8.85546875" style="3"/>
    <col min="10241" max="10241" width="20" style="3" customWidth="1"/>
    <col min="10242" max="10242" width="10.7109375" style="3" customWidth="1"/>
    <col min="10243" max="10496" width="8.85546875" style="3"/>
    <col min="10497" max="10497" width="20" style="3" customWidth="1"/>
    <col min="10498" max="10498" width="10.7109375" style="3" customWidth="1"/>
    <col min="10499" max="10752" width="8.85546875" style="3"/>
    <col min="10753" max="10753" width="20" style="3" customWidth="1"/>
    <col min="10754" max="10754" width="10.7109375" style="3" customWidth="1"/>
    <col min="10755" max="11008" width="8.85546875" style="3"/>
    <col min="11009" max="11009" width="20" style="3" customWidth="1"/>
    <col min="11010" max="11010" width="10.7109375" style="3" customWidth="1"/>
    <col min="11011" max="11264" width="8.85546875" style="3"/>
    <col min="11265" max="11265" width="20" style="3" customWidth="1"/>
    <col min="11266" max="11266" width="10.7109375" style="3" customWidth="1"/>
    <col min="11267" max="11520" width="8.85546875" style="3"/>
    <col min="11521" max="11521" width="20" style="3" customWidth="1"/>
    <col min="11522" max="11522" width="10.7109375" style="3" customWidth="1"/>
    <col min="11523" max="11776" width="8.85546875" style="3"/>
    <col min="11777" max="11777" width="20" style="3" customWidth="1"/>
    <col min="11778" max="11778" width="10.7109375" style="3" customWidth="1"/>
    <col min="11779" max="12032" width="8.85546875" style="3"/>
    <col min="12033" max="12033" width="20" style="3" customWidth="1"/>
    <col min="12034" max="12034" width="10.7109375" style="3" customWidth="1"/>
    <col min="12035" max="12288" width="8.85546875" style="3"/>
    <col min="12289" max="12289" width="20" style="3" customWidth="1"/>
    <col min="12290" max="12290" width="10.7109375" style="3" customWidth="1"/>
    <col min="12291" max="12544" width="8.85546875" style="3"/>
    <col min="12545" max="12545" width="20" style="3" customWidth="1"/>
    <col min="12546" max="12546" width="10.7109375" style="3" customWidth="1"/>
    <col min="12547" max="12800" width="8.85546875" style="3"/>
    <col min="12801" max="12801" width="20" style="3" customWidth="1"/>
    <col min="12802" max="12802" width="10.7109375" style="3" customWidth="1"/>
    <col min="12803" max="13056" width="8.85546875" style="3"/>
    <col min="13057" max="13057" width="20" style="3" customWidth="1"/>
    <col min="13058" max="13058" width="10.7109375" style="3" customWidth="1"/>
    <col min="13059" max="13312" width="8.85546875" style="3"/>
    <col min="13313" max="13313" width="20" style="3" customWidth="1"/>
    <col min="13314" max="13314" width="10.7109375" style="3" customWidth="1"/>
    <col min="13315" max="13568" width="8.85546875" style="3"/>
    <col min="13569" max="13569" width="20" style="3" customWidth="1"/>
    <col min="13570" max="13570" width="10.7109375" style="3" customWidth="1"/>
    <col min="13571" max="13824" width="8.85546875" style="3"/>
    <col min="13825" max="13825" width="20" style="3" customWidth="1"/>
    <col min="13826" max="13826" width="10.7109375" style="3" customWidth="1"/>
    <col min="13827" max="14080" width="8.85546875" style="3"/>
    <col min="14081" max="14081" width="20" style="3" customWidth="1"/>
    <col min="14082" max="14082" width="10.7109375" style="3" customWidth="1"/>
    <col min="14083" max="14336" width="8.85546875" style="3"/>
    <col min="14337" max="14337" width="20" style="3" customWidth="1"/>
    <col min="14338" max="14338" width="10.7109375" style="3" customWidth="1"/>
    <col min="14339" max="14592" width="8.85546875" style="3"/>
    <col min="14593" max="14593" width="20" style="3" customWidth="1"/>
    <col min="14594" max="14594" width="10.7109375" style="3" customWidth="1"/>
    <col min="14595" max="14848" width="8.85546875" style="3"/>
    <col min="14849" max="14849" width="20" style="3" customWidth="1"/>
    <col min="14850" max="14850" width="10.7109375" style="3" customWidth="1"/>
    <col min="14851" max="15104" width="8.85546875" style="3"/>
    <col min="15105" max="15105" width="20" style="3" customWidth="1"/>
    <col min="15106" max="15106" width="10.7109375" style="3" customWidth="1"/>
    <col min="15107" max="15360" width="8.85546875" style="3"/>
    <col min="15361" max="15361" width="20" style="3" customWidth="1"/>
    <col min="15362" max="15362" width="10.7109375" style="3" customWidth="1"/>
    <col min="15363" max="15616" width="8.85546875" style="3"/>
    <col min="15617" max="15617" width="20" style="3" customWidth="1"/>
    <col min="15618" max="15618" width="10.7109375" style="3" customWidth="1"/>
    <col min="15619" max="15872" width="8.85546875" style="3"/>
    <col min="15873" max="15873" width="20" style="3" customWidth="1"/>
    <col min="15874" max="15874" width="10.7109375" style="3" customWidth="1"/>
    <col min="15875" max="16128" width="8.85546875" style="3"/>
    <col min="16129" max="16129" width="20" style="3" customWidth="1"/>
    <col min="16130" max="16130" width="10.7109375" style="3" customWidth="1"/>
    <col min="16131" max="16384" width="8.85546875" style="3"/>
  </cols>
  <sheetData>
    <row r="1" spans="1:8" s="37" customFormat="1" ht="26.25" customHeight="1" x14ac:dyDescent="0.3">
      <c r="A1" s="36" t="s">
        <v>1</v>
      </c>
      <c r="B1" s="36"/>
      <c r="C1" s="36"/>
      <c r="D1" s="36"/>
      <c r="E1" s="36"/>
      <c r="F1" s="36"/>
      <c r="G1" s="36"/>
    </row>
    <row r="2" spans="1:8" s="40" customFormat="1" ht="26.25" customHeight="1" x14ac:dyDescent="0.25">
      <c r="A2" s="38" t="s">
        <v>2</v>
      </c>
      <c r="B2" s="38"/>
      <c r="C2" s="38"/>
      <c r="D2" s="38"/>
      <c r="E2" s="39"/>
      <c r="F2" s="39"/>
      <c r="G2" s="39"/>
    </row>
    <row r="3" spans="1:8" ht="13.9" x14ac:dyDescent="0.25">
      <c r="A3" s="10"/>
      <c r="B3" s="10"/>
      <c r="C3" s="10"/>
      <c r="D3" s="10"/>
      <c r="E3" s="11"/>
      <c r="F3" s="11"/>
      <c r="G3" s="11"/>
    </row>
    <row r="4" spans="1:8" ht="15.6" x14ac:dyDescent="0.3">
      <c r="A4" s="12">
        <v>11</v>
      </c>
      <c r="B4" s="12">
        <v>32</v>
      </c>
      <c r="C4" s="12">
        <v>44</v>
      </c>
      <c r="D4" s="12">
        <v>16</v>
      </c>
      <c r="E4" s="12">
        <v>8</v>
      </c>
      <c r="F4" s="12">
        <v>20</v>
      </c>
      <c r="G4" s="12">
        <v>15</v>
      </c>
      <c r="H4" s="12">
        <v>30</v>
      </c>
    </row>
    <row r="6" spans="1:8" ht="15.75" x14ac:dyDescent="0.25">
      <c r="A6" s="35" t="s">
        <v>3</v>
      </c>
      <c r="B6" s="13">
        <f>MAX(A4:H4)-MIN(A4:H4)</f>
        <v>36</v>
      </c>
      <c r="C6" s="3" t="s">
        <v>4</v>
      </c>
    </row>
    <row r="7" spans="1:8" ht="15.75" x14ac:dyDescent="0.25">
      <c r="A7" s="35" t="s">
        <v>5</v>
      </c>
      <c r="B7" s="13">
        <f>_xlfn.VAR.S(A4:H4)</f>
        <v>150.57142857142858</v>
      </c>
      <c r="C7" s="3" t="s">
        <v>6</v>
      </c>
    </row>
    <row r="8" spans="1:8" ht="15.75" x14ac:dyDescent="0.25">
      <c r="A8" s="35" t="s">
        <v>7</v>
      </c>
      <c r="B8" s="13">
        <f>_xlfn.STDEV.S(A4:H4)</f>
        <v>12.270755012281379</v>
      </c>
      <c r="C8" s="3" t="s">
        <v>8</v>
      </c>
    </row>
    <row r="9" spans="1:8" ht="15.75" x14ac:dyDescent="0.25">
      <c r="A9" s="35" t="s">
        <v>9</v>
      </c>
      <c r="B9" s="13">
        <f>B8/AVERAGE(A4:H4)</f>
        <v>0.55776159146733539</v>
      </c>
      <c r="C9" s="3" t="s">
        <v>10</v>
      </c>
    </row>
    <row r="11" spans="1:8" ht="15.6" x14ac:dyDescent="0.3">
      <c r="B11" s="6"/>
      <c r="C11" s="6"/>
      <c r="D11" s="6"/>
      <c r="E11" s="6"/>
      <c r="F11" s="6"/>
    </row>
    <row r="35" spans="1:6" ht="15.6" x14ac:dyDescent="0.3">
      <c r="A35" s="5"/>
      <c r="B35" s="5"/>
      <c r="C35" s="5"/>
      <c r="D35" s="5"/>
      <c r="E35" s="5"/>
      <c r="F35" s="5"/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9217" r:id="rId4">
          <objectPr defaultSize="0" r:id="rId5">
            <anchor moveWithCells="1">
              <from>
                <xdr:col>1</xdr:col>
                <xdr:colOff>104775</xdr:colOff>
                <xdr:row>9</xdr:row>
                <xdr:rowOff>57150</xdr:rowOff>
              </from>
              <to>
                <xdr:col>1</xdr:col>
                <xdr:colOff>581025</xdr:colOff>
                <xdr:row>12</xdr:row>
                <xdr:rowOff>0</xdr:rowOff>
              </to>
            </anchor>
          </objectPr>
        </oleObject>
      </mc:Choice>
      <mc:Fallback>
        <oleObject progId="Equation.DSMT4" shapeId="921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1CDF-39B6-4F36-9F99-80593E73888C}">
  <dimension ref="A1:K8"/>
  <sheetViews>
    <sheetView workbookViewId="0"/>
  </sheetViews>
  <sheetFormatPr defaultRowHeight="15" x14ac:dyDescent="0.25"/>
  <cols>
    <col min="1" max="1" width="8.85546875" style="3"/>
    <col min="2" max="2" width="18.7109375" style="3" customWidth="1"/>
    <col min="3" max="257" width="8.85546875" style="3"/>
    <col min="258" max="258" width="13.7109375" style="3" bestFit="1" customWidth="1"/>
    <col min="259" max="513" width="8.85546875" style="3"/>
    <col min="514" max="514" width="13.7109375" style="3" bestFit="1" customWidth="1"/>
    <col min="515" max="769" width="8.85546875" style="3"/>
    <col min="770" max="770" width="13.7109375" style="3" bestFit="1" customWidth="1"/>
    <col min="771" max="1025" width="8.85546875" style="3"/>
    <col min="1026" max="1026" width="13.7109375" style="3" bestFit="1" customWidth="1"/>
    <col min="1027" max="1281" width="8.85546875" style="3"/>
    <col min="1282" max="1282" width="13.7109375" style="3" bestFit="1" customWidth="1"/>
    <col min="1283" max="1537" width="8.85546875" style="3"/>
    <col min="1538" max="1538" width="13.7109375" style="3" bestFit="1" customWidth="1"/>
    <col min="1539" max="1793" width="8.85546875" style="3"/>
    <col min="1794" max="1794" width="13.7109375" style="3" bestFit="1" customWidth="1"/>
    <col min="1795" max="2049" width="8.85546875" style="3"/>
    <col min="2050" max="2050" width="13.7109375" style="3" bestFit="1" customWidth="1"/>
    <col min="2051" max="2305" width="8.85546875" style="3"/>
    <col min="2306" max="2306" width="13.7109375" style="3" bestFit="1" customWidth="1"/>
    <col min="2307" max="2561" width="8.85546875" style="3"/>
    <col min="2562" max="2562" width="13.7109375" style="3" bestFit="1" customWidth="1"/>
    <col min="2563" max="2817" width="8.85546875" style="3"/>
    <col min="2818" max="2818" width="13.7109375" style="3" bestFit="1" customWidth="1"/>
    <col min="2819" max="3073" width="8.85546875" style="3"/>
    <col min="3074" max="3074" width="13.7109375" style="3" bestFit="1" customWidth="1"/>
    <col min="3075" max="3329" width="8.85546875" style="3"/>
    <col min="3330" max="3330" width="13.7109375" style="3" bestFit="1" customWidth="1"/>
    <col min="3331" max="3585" width="8.85546875" style="3"/>
    <col min="3586" max="3586" width="13.7109375" style="3" bestFit="1" customWidth="1"/>
    <col min="3587" max="3841" width="8.85546875" style="3"/>
    <col min="3842" max="3842" width="13.7109375" style="3" bestFit="1" customWidth="1"/>
    <col min="3843" max="4097" width="8.85546875" style="3"/>
    <col min="4098" max="4098" width="13.7109375" style="3" bestFit="1" customWidth="1"/>
    <col min="4099" max="4353" width="8.85546875" style="3"/>
    <col min="4354" max="4354" width="13.7109375" style="3" bestFit="1" customWidth="1"/>
    <col min="4355" max="4609" width="8.85546875" style="3"/>
    <col min="4610" max="4610" width="13.7109375" style="3" bestFit="1" customWidth="1"/>
    <col min="4611" max="4865" width="8.85546875" style="3"/>
    <col min="4866" max="4866" width="13.7109375" style="3" bestFit="1" customWidth="1"/>
    <col min="4867" max="5121" width="8.85546875" style="3"/>
    <col min="5122" max="5122" width="13.7109375" style="3" bestFit="1" customWidth="1"/>
    <col min="5123" max="5377" width="8.85546875" style="3"/>
    <col min="5378" max="5378" width="13.7109375" style="3" bestFit="1" customWidth="1"/>
    <col min="5379" max="5633" width="8.85546875" style="3"/>
    <col min="5634" max="5634" width="13.7109375" style="3" bestFit="1" customWidth="1"/>
    <col min="5635" max="5889" width="8.85546875" style="3"/>
    <col min="5890" max="5890" width="13.7109375" style="3" bestFit="1" customWidth="1"/>
    <col min="5891" max="6145" width="8.85546875" style="3"/>
    <col min="6146" max="6146" width="13.7109375" style="3" bestFit="1" customWidth="1"/>
    <col min="6147" max="6401" width="8.85546875" style="3"/>
    <col min="6402" max="6402" width="13.7109375" style="3" bestFit="1" customWidth="1"/>
    <col min="6403" max="6657" width="8.85546875" style="3"/>
    <col min="6658" max="6658" width="13.7109375" style="3" bestFit="1" customWidth="1"/>
    <col min="6659" max="6913" width="8.85546875" style="3"/>
    <col min="6914" max="6914" width="13.7109375" style="3" bestFit="1" customWidth="1"/>
    <col min="6915" max="7169" width="8.85546875" style="3"/>
    <col min="7170" max="7170" width="13.7109375" style="3" bestFit="1" customWidth="1"/>
    <col min="7171" max="7425" width="8.85546875" style="3"/>
    <col min="7426" max="7426" width="13.7109375" style="3" bestFit="1" customWidth="1"/>
    <col min="7427" max="7681" width="8.85546875" style="3"/>
    <col min="7682" max="7682" width="13.7109375" style="3" bestFit="1" customWidth="1"/>
    <col min="7683" max="7937" width="8.85546875" style="3"/>
    <col min="7938" max="7938" width="13.7109375" style="3" bestFit="1" customWidth="1"/>
    <col min="7939" max="8193" width="8.85546875" style="3"/>
    <col min="8194" max="8194" width="13.7109375" style="3" bestFit="1" customWidth="1"/>
    <col min="8195" max="8449" width="8.85546875" style="3"/>
    <col min="8450" max="8450" width="13.7109375" style="3" bestFit="1" customWidth="1"/>
    <col min="8451" max="8705" width="8.85546875" style="3"/>
    <col min="8706" max="8706" width="13.7109375" style="3" bestFit="1" customWidth="1"/>
    <col min="8707" max="8961" width="8.85546875" style="3"/>
    <col min="8962" max="8962" width="13.7109375" style="3" bestFit="1" customWidth="1"/>
    <col min="8963" max="9217" width="8.85546875" style="3"/>
    <col min="9218" max="9218" width="13.7109375" style="3" bestFit="1" customWidth="1"/>
    <col min="9219" max="9473" width="8.85546875" style="3"/>
    <col min="9474" max="9474" width="13.7109375" style="3" bestFit="1" customWidth="1"/>
    <col min="9475" max="9729" width="8.85546875" style="3"/>
    <col min="9730" max="9730" width="13.7109375" style="3" bestFit="1" customWidth="1"/>
    <col min="9731" max="9985" width="8.85546875" style="3"/>
    <col min="9986" max="9986" width="13.7109375" style="3" bestFit="1" customWidth="1"/>
    <col min="9987" max="10241" width="8.85546875" style="3"/>
    <col min="10242" max="10242" width="13.7109375" style="3" bestFit="1" customWidth="1"/>
    <col min="10243" max="10497" width="8.85546875" style="3"/>
    <col min="10498" max="10498" width="13.7109375" style="3" bestFit="1" customWidth="1"/>
    <col min="10499" max="10753" width="8.85546875" style="3"/>
    <col min="10754" max="10754" width="13.7109375" style="3" bestFit="1" customWidth="1"/>
    <col min="10755" max="11009" width="8.85546875" style="3"/>
    <col min="11010" max="11010" width="13.7109375" style="3" bestFit="1" customWidth="1"/>
    <col min="11011" max="11265" width="8.85546875" style="3"/>
    <col min="11266" max="11266" width="13.7109375" style="3" bestFit="1" customWidth="1"/>
    <col min="11267" max="11521" width="8.85546875" style="3"/>
    <col min="11522" max="11522" width="13.7109375" style="3" bestFit="1" customWidth="1"/>
    <col min="11523" max="11777" width="8.85546875" style="3"/>
    <col min="11778" max="11778" width="13.7109375" style="3" bestFit="1" customWidth="1"/>
    <col min="11779" max="12033" width="8.85546875" style="3"/>
    <col min="12034" max="12034" width="13.7109375" style="3" bestFit="1" customWidth="1"/>
    <col min="12035" max="12289" width="8.85546875" style="3"/>
    <col min="12290" max="12290" width="13.7109375" style="3" bestFit="1" customWidth="1"/>
    <col min="12291" max="12545" width="8.85546875" style="3"/>
    <col min="12546" max="12546" width="13.7109375" style="3" bestFit="1" customWidth="1"/>
    <col min="12547" max="12801" width="8.85546875" style="3"/>
    <col min="12802" max="12802" width="13.7109375" style="3" bestFit="1" customWidth="1"/>
    <col min="12803" max="13057" width="8.85546875" style="3"/>
    <col min="13058" max="13058" width="13.7109375" style="3" bestFit="1" customWidth="1"/>
    <col min="13059" max="13313" width="8.85546875" style="3"/>
    <col min="13314" max="13314" width="13.7109375" style="3" bestFit="1" customWidth="1"/>
    <col min="13315" max="13569" width="8.85546875" style="3"/>
    <col min="13570" max="13570" width="13.7109375" style="3" bestFit="1" customWidth="1"/>
    <col min="13571" max="13825" width="8.85546875" style="3"/>
    <col min="13826" max="13826" width="13.7109375" style="3" bestFit="1" customWidth="1"/>
    <col min="13827" max="14081" width="8.85546875" style="3"/>
    <col min="14082" max="14082" width="13.7109375" style="3" bestFit="1" customWidth="1"/>
    <col min="14083" max="14337" width="8.85546875" style="3"/>
    <col min="14338" max="14338" width="13.7109375" style="3" bestFit="1" customWidth="1"/>
    <col min="14339" max="14593" width="8.85546875" style="3"/>
    <col min="14594" max="14594" width="13.7109375" style="3" bestFit="1" customWidth="1"/>
    <col min="14595" max="14849" width="8.85546875" style="3"/>
    <col min="14850" max="14850" width="13.7109375" style="3" bestFit="1" customWidth="1"/>
    <col min="14851" max="15105" width="8.85546875" style="3"/>
    <col min="15106" max="15106" width="13.7109375" style="3" bestFit="1" customWidth="1"/>
    <col min="15107" max="15361" width="8.85546875" style="3"/>
    <col min="15362" max="15362" width="13.7109375" style="3" bestFit="1" customWidth="1"/>
    <col min="15363" max="15617" width="8.85546875" style="3"/>
    <col min="15618" max="15618" width="13.7109375" style="3" bestFit="1" customWidth="1"/>
    <col min="15619" max="15873" width="8.85546875" style="3"/>
    <col min="15874" max="15874" width="13.7109375" style="3" bestFit="1" customWidth="1"/>
    <col min="15875" max="16129" width="8.85546875" style="3"/>
    <col min="16130" max="16130" width="13.7109375" style="3" bestFit="1" customWidth="1"/>
    <col min="16131" max="16384" width="8.85546875" style="3"/>
  </cols>
  <sheetData>
    <row r="1" spans="1:11" ht="29.45" customHeight="1" x14ac:dyDescent="0.25">
      <c r="A1" s="15" t="s">
        <v>11</v>
      </c>
      <c r="B1" s="15"/>
      <c r="C1" s="15"/>
      <c r="D1" s="15"/>
      <c r="E1" s="15"/>
      <c r="F1" s="15"/>
      <c r="G1" s="15"/>
      <c r="H1" s="15"/>
      <c r="I1" s="16"/>
      <c r="J1" s="16"/>
      <c r="K1" s="16"/>
    </row>
    <row r="3" spans="1:11" ht="15.75" x14ac:dyDescent="0.25">
      <c r="A3" s="23" t="s">
        <v>12</v>
      </c>
      <c r="B3" s="5"/>
      <c r="C3" s="5"/>
      <c r="D3" s="5"/>
      <c r="E3" s="5"/>
      <c r="F3" s="5"/>
      <c r="G3" s="5"/>
      <c r="H3" s="5"/>
      <c r="I3" s="6"/>
    </row>
    <row r="4" spans="1:11" ht="14.45" thickBot="1" x14ac:dyDescent="0.3"/>
    <row r="5" spans="1:11" ht="18.75" x14ac:dyDescent="0.3">
      <c r="B5" s="4" t="s">
        <v>13</v>
      </c>
      <c r="C5" s="17">
        <v>1</v>
      </c>
      <c r="D5" s="18">
        <v>2</v>
      </c>
      <c r="E5" s="18">
        <v>3</v>
      </c>
      <c r="F5" s="18">
        <v>4</v>
      </c>
      <c r="G5" s="19">
        <v>5</v>
      </c>
    </row>
    <row r="6" spans="1:11" ht="19.5" thickBot="1" x14ac:dyDescent="0.35">
      <c r="B6" s="4" t="s">
        <v>14</v>
      </c>
      <c r="C6" s="20">
        <v>14</v>
      </c>
      <c r="D6" s="21">
        <v>28</v>
      </c>
      <c r="E6" s="21">
        <v>34</v>
      </c>
      <c r="F6" s="21">
        <v>22</v>
      </c>
      <c r="G6" s="22">
        <v>2</v>
      </c>
      <c r="H6" s="3">
        <f>SUM(C6:G6)</f>
        <v>100</v>
      </c>
    </row>
    <row r="7" spans="1:11" x14ac:dyDescent="0.25">
      <c r="C7" s="3">
        <f>C5*C6</f>
        <v>14</v>
      </c>
      <c r="D7" s="3">
        <f t="shared" ref="D7:G7" si="0">D5*D6</f>
        <v>56</v>
      </c>
      <c r="E7" s="3">
        <f t="shared" si="0"/>
        <v>102</v>
      </c>
      <c r="F7" s="3">
        <f t="shared" si="0"/>
        <v>88</v>
      </c>
      <c r="G7" s="3">
        <f t="shared" si="0"/>
        <v>10</v>
      </c>
      <c r="H7" s="3">
        <f>SUM(C7:G7)</f>
        <v>270</v>
      </c>
    </row>
    <row r="8" spans="1:11" x14ac:dyDescent="0.25">
      <c r="I8" s="3" t="s">
        <v>70</v>
      </c>
      <c r="J8" s="3">
        <f>H7/H6</f>
        <v>2.7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Histogram - řešení 3. úkolu</vt:lpstr>
      <vt:lpstr>Ruční výpočty</vt:lpstr>
      <vt:lpstr>Doplňování</vt:lpstr>
      <vt:lpstr>Variabilita</vt:lpstr>
      <vt:lpstr>Zkouška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zot0001</dc:creator>
  <cp:lastModifiedBy>zot0001</cp:lastModifiedBy>
  <dcterms:created xsi:type="dcterms:W3CDTF">2021-11-06T16:19:26Z</dcterms:created>
  <dcterms:modified xsi:type="dcterms:W3CDTF">2024-03-20T13:24:26Z</dcterms:modified>
</cp:coreProperties>
</file>