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0" yWindow="0" windowWidth="14508" windowHeight="8652"/>
  </bookViews>
  <sheets>
    <sheet name="Příklad" sheetId="7" r:id="rId1"/>
    <sheet name="Řešení v Excelu" sheetId="8" r:id="rId2"/>
    <sheet name="Řešení &quot;ruční&quot;" sheetId="9" r:id="rId3"/>
    <sheet name="Vzorce" sheetId="2" r:id="rId4"/>
  </sheets>
  <calcPr calcId="162913"/>
</workbook>
</file>

<file path=xl/calcChain.xml><?xml version="1.0" encoding="utf-8"?>
<calcChain xmlns="http://schemas.openxmlformats.org/spreadsheetml/2006/main">
  <c r="C27" i="9" l="1"/>
  <c r="C26" i="9"/>
  <c r="C25" i="9"/>
  <c r="C24" i="9"/>
  <c r="C20" i="9"/>
  <c r="K14" i="9"/>
  <c r="L16" i="9"/>
  <c r="M16" i="9"/>
  <c r="N16" i="9"/>
  <c r="O16" i="9"/>
  <c r="P16" i="9"/>
  <c r="L17" i="9"/>
  <c r="M17" i="9"/>
  <c r="N17" i="9"/>
  <c r="O17" i="9"/>
  <c r="P17" i="9"/>
  <c r="L18" i="9"/>
  <c r="M18" i="9"/>
  <c r="N18" i="9"/>
  <c r="O18" i="9"/>
  <c r="P18" i="9"/>
  <c r="M15" i="9"/>
  <c r="N15" i="9"/>
  <c r="O15" i="9"/>
  <c r="P15" i="9"/>
  <c r="L15" i="9"/>
  <c r="C19" i="9"/>
  <c r="C18" i="9"/>
  <c r="I12" i="9"/>
  <c r="R6" i="9"/>
  <c r="D11" i="9"/>
  <c r="E11" i="9"/>
  <c r="F11" i="9"/>
  <c r="G11" i="9"/>
  <c r="C11" i="9"/>
  <c r="J7" i="9"/>
  <c r="J8" i="9"/>
  <c r="J9" i="9"/>
  <c r="J6" i="9"/>
  <c r="H10" i="9"/>
  <c r="G10" i="9"/>
  <c r="F10" i="9"/>
  <c r="E10" i="9"/>
  <c r="D10" i="9"/>
  <c r="C10" i="9"/>
  <c r="H9" i="9"/>
  <c r="H8" i="9"/>
  <c r="H7" i="9"/>
  <c r="H6" i="9"/>
</calcChain>
</file>

<file path=xl/sharedStrings.xml><?xml version="1.0" encoding="utf-8"?>
<sst xmlns="http://schemas.openxmlformats.org/spreadsheetml/2006/main" count="78" uniqueCount="65">
  <si>
    <t>Rozptyl se rozloží takto:</t>
  </si>
  <si>
    <t>Testové kritérium pro faktor A:</t>
  </si>
  <si>
    <t>Testové kritérium pro faktor B:</t>
  </si>
  <si>
    <t>n je počet řádků a k je počet sloupců:</t>
  </si>
  <si>
    <t>4h</t>
  </si>
  <si>
    <t>5h</t>
  </si>
  <si>
    <t>6h</t>
  </si>
  <si>
    <t>7h</t>
  </si>
  <si>
    <t>8h</t>
  </si>
  <si>
    <t>denní</t>
  </si>
  <si>
    <t>dvoudenní</t>
  </si>
  <si>
    <t>2 krát za týden</t>
  </si>
  <si>
    <t>1 za týden</t>
  </si>
  <si>
    <t>Frekvence/svit</t>
  </si>
  <si>
    <t>Anova: dva faktory bez opakování</t>
  </si>
  <si>
    <t>Faktor</t>
  </si>
  <si>
    <t>Počet</t>
  </si>
  <si>
    <t>Součet</t>
  </si>
  <si>
    <t>Průměr</t>
  </si>
  <si>
    <t>Rozptyl</t>
  </si>
  <si>
    <t>Řádek 1</t>
  </si>
  <si>
    <t>Řádek 2</t>
  </si>
  <si>
    <t>Řádek 3</t>
  </si>
  <si>
    <t>Řádek 4</t>
  </si>
  <si>
    <t>Sloupec 1</t>
  </si>
  <si>
    <t>Sloupec 2</t>
  </si>
  <si>
    <t>Sloupec 3</t>
  </si>
  <si>
    <t>Sloupec 4</t>
  </si>
  <si>
    <t>Sloupec 5</t>
  </si>
  <si>
    <t>ANOVA</t>
  </si>
  <si>
    <t>Zdroj variability</t>
  </si>
  <si>
    <t>SS</t>
  </si>
  <si>
    <t>Rozdíl</t>
  </si>
  <si>
    <t>MS</t>
  </si>
  <si>
    <t>F</t>
  </si>
  <si>
    <t>Hodnota P</t>
  </si>
  <si>
    <t>F krit</t>
  </si>
  <si>
    <t>Řádky</t>
  </si>
  <si>
    <t>Sloupce</t>
  </si>
  <si>
    <t>Chyba</t>
  </si>
  <si>
    <t>Celkem</t>
  </si>
  <si>
    <t xml:space="preserve">Byla zkoumána kvalita hroznového vína (vyjádřená na stupnici od 1 do 10) v závislosti na dvou faktorech: </t>
  </si>
  <si>
    <t>Na hladině významnosti alfa = 0,05 rozhodněte o statistické významnosti obou faktorů.</t>
  </si>
  <si>
    <t>n = 4</t>
  </si>
  <si>
    <t>k = 5</t>
  </si>
  <si>
    <t>Řádkové a sloupcové průměry viz výše.</t>
  </si>
  <si>
    <t>Vypočteme S(A):</t>
  </si>
  <si>
    <t xml:space="preserve">frekvenci zavlažování (A) a průměrné době slunečního svitu za den (B). Pro každou kombinaci obou faktorů existuje jedno pozorování, viz tabulka níže. </t>
  </si>
  <si>
    <t xml:space="preserve">frekvenci zavlažování (A) a průměrné době slunečního svitu za den (B) . Pro každou kombinaci obou faktorů existuje jedno pozorování, viz tabulka níže. </t>
  </si>
  <si>
    <t>faktor A: zavlažování a faktor B: svit</t>
  </si>
  <si>
    <t>čtverce odchylek  řádkových průměrů od celkového průměru:</t>
  </si>
  <si>
    <t>(čtverce odchylek sloupcových průměrů od celkového průměru)</t>
  </si>
  <si>
    <t>suma:</t>
  </si>
  <si>
    <t>S(B):</t>
  </si>
  <si>
    <t>celková suma čtverců:</t>
  </si>
  <si>
    <t>S(R):</t>
  </si>
  <si>
    <t>T1:</t>
  </si>
  <si>
    <t>T2:</t>
  </si>
  <si>
    <t>nk-n-k+1</t>
  </si>
  <si>
    <t>n-1:</t>
  </si>
  <si>
    <t>k-1:</t>
  </si>
  <si>
    <t>Krit. hodnota pro A</t>
  </si>
  <si>
    <t>Krit. hodnota pro B</t>
  </si>
  <si>
    <t>Závěr: Protože obě testová kritéria jsou větší než kritické hodnoty, obě nulové hypotézy (že faktory nemají vliv na kavlitu) zamítáme.</t>
  </si>
  <si>
    <t>Oba faktory jsou tedy statisticky významné.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</si>
</sst>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5" fillId="0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center" indent="3" readingOrder="1"/>
    </xf>
    <xf numFmtId="0" fontId="7" fillId="0" borderId="0" xfId="0" applyFont="1" applyAlignment="1">
      <alignment horizontal="left" vertical="center" indent="3" readingOrder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2" fillId="3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3" borderId="0" xfId="0" applyFont="1" applyFill="1"/>
    <xf numFmtId="0" fontId="12" fillId="2" borderId="0" xfId="0" applyFont="1" applyFill="1"/>
    <xf numFmtId="0" fontId="12" fillId="4" borderId="0" xfId="0" applyFont="1" applyFill="1"/>
    <xf numFmtId="0" fontId="11" fillId="4" borderId="0" xfId="0" applyFont="1" applyFill="1"/>
    <xf numFmtId="0" fontId="11" fillId="0" borderId="0" xfId="0" applyFont="1"/>
    <xf numFmtId="0" fontId="4" fillId="5" borderId="0" xfId="0" applyFont="1" applyFill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</xdr:row>
      <xdr:rowOff>76199</xdr:rowOff>
    </xdr:from>
    <xdr:to>
      <xdr:col>4</xdr:col>
      <xdr:colOff>76200</xdr:colOff>
      <xdr:row>24</xdr:row>
      <xdr:rowOff>177113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41959"/>
          <a:ext cx="2461260" cy="4124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411481</xdr:colOff>
      <xdr:row>1</xdr:row>
      <xdr:rowOff>155757</xdr:rowOff>
    </xdr:from>
    <xdr:to>
      <xdr:col>12</xdr:col>
      <xdr:colOff>342901</xdr:colOff>
      <xdr:row>7</xdr:row>
      <xdr:rowOff>43683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8281" y="338637"/>
          <a:ext cx="2369820" cy="985206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3</xdr:row>
      <xdr:rowOff>144780</xdr:rowOff>
    </xdr:from>
    <xdr:to>
      <xdr:col>15</xdr:col>
      <xdr:colOff>213360</xdr:colOff>
      <xdr:row>5</xdr:row>
      <xdr:rowOff>121920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693420"/>
          <a:ext cx="139446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403859</xdr:colOff>
      <xdr:row>10</xdr:row>
      <xdr:rowOff>38100</xdr:rowOff>
    </xdr:from>
    <xdr:to>
      <xdr:col>12</xdr:col>
      <xdr:colOff>190500</xdr:colOff>
      <xdr:row>14</xdr:row>
      <xdr:rowOff>61330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659" y="1866900"/>
          <a:ext cx="2225041" cy="75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22860</xdr:colOff>
      <xdr:row>11</xdr:row>
      <xdr:rowOff>129540</xdr:rowOff>
    </xdr:from>
    <xdr:to>
      <xdr:col>15</xdr:col>
      <xdr:colOff>167640</xdr:colOff>
      <xdr:row>13</xdr:row>
      <xdr:rowOff>114300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7660" y="2141220"/>
          <a:ext cx="136398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426720</xdr:colOff>
      <xdr:row>16</xdr:row>
      <xdr:rowOff>99060</xdr:rowOff>
    </xdr:from>
    <xdr:to>
      <xdr:col>15</xdr:col>
      <xdr:colOff>129540</xdr:colOff>
      <xdr:row>27</xdr:row>
      <xdr:rowOff>171219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720" y="3025140"/>
          <a:ext cx="5798820" cy="2083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workbookViewId="0"/>
  </sheetViews>
  <sheetFormatPr defaultRowHeight="14.4" x14ac:dyDescent="0.3"/>
  <cols>
    <col min="2" max="2" width="18.44140625" customWidth="1"/>
  </cols>
  <sheetData>
    <row r="1" spans="1:20" ht="15.6" x14ac:dyDescent="0.3">
      <c r="A1" s="6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6" x14ac:dyDescent="0.3">
      <c r="A2" s="1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6" x14ac:dyDescent="0.3">
      <c r="A3" s="1" t="s">
        <v>42</v>
      </c>
      <c r="B3" s="1"/>
      <c r="C3" s="1"/>
      <c r="D3" s="1"/>
      <c r="E3" s="1"/>
      <c r="F3" s="1"/>
      <c r="G3" s="1"/>
    </row>
    <row r="5" spans="1:20" ht="18" x14ac:dyDescent="0.35">
      <c r="B5" s="2" t="s">
        <v>13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</row>
    <row r="6" spans="1:20" ht="18" x14ac:dyDescent="0.35">
      <c r="B6" s="2" t="s">
        <v>9</v>
      </c>
      <c r="C6" s="2">
        <v>3</v>
      </c>
      <c r="D6" s="2">
        <v>4</v>
      </c>
      <c r="E6" s="2">
        <v>6</v>
      </c>
      <c r="F6" s="2">
        <v>8</v>
      </c>
      <c r="G6" s="2">
        <v>8</v>
      </c>
    </row>
    <row r="7" spans="1:20" ht="18" x14ac:dyDescent="0.35">
      <c r="B7" s="2" t="s">
        <v>10</v>
      </c>
      <c r="C7" s="2">
        <v>5</v>
      </c>
      <c r="D7" s="2">
        <v>6</v>
      </c>
      <c r="E7" s="2">
        <v>6</v>
      </c>
      <c r="F7" s="2">
        <v>8</v>
      </c>
      <c r="G7" s="2">
        <v>9</v>
      </c>
    </row>
    <row r="8" spans="1:20" ht="18" x14ac:dyDescent="0.35">
      <c r="B8" s="2" t="s">
        <v>11</v>
      </c>
      <c r="C8" s="2">
        <v>4</v>
      </c>
      <c r="D8" s="2">
        <v>7</v>
      </c>
      <c r="E8" s="2">
        <v>7</v>
      </c>
      <c r="F8" s="2">
        <v>7</v>
      </c>
      <c r="G8" s="2">
        <v>8</v>
      </c>
    </row>
    <row r="9" spans="1:20" ht="18" x14ac:dyDescent="0.35">
      <c r="B9" s="2" t="s">
        <v>12</v>
      </c>
      <c r="C9" s="2">
        <v>2</v>
      </c>
      <c r="D9" s="2">
        <v>3</v>
      </c>
      <c r="E9" s="2">
        <v>4</v>
      </c>
      <c r="F9" s="2">
        <v>4</v>
      </c>
      <c r="G9" s="2">
        <v>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31" sqref="E31"/>
    </sheetView>
  </sheetViews>
  <sheetFormatPr defaultRowHeight="14.4" x14ac:dyDescent="0.3"/>
  <sheetData>
    <row r="1" spans="1:5" x14ac:dyDescent="0.3">
      <c r="A1" t="s">
        <v>14</v>
      </c>
    </row>
    <row r="2" spans="1:5" ht="15" thickBot="1" x14ac:dyDescent="0.35"/>
    <row r="3" spans="1:5" x14ac:dyDescent="0.3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</row>
    <row r="4" spans="1:5" x14ac:dyDescent="0.3">
      <c r="A4" s="3" t="s">
        <v>20</v>
      </c>
      <c r="B4" s="3">
        <v>5</v>
      </c>
      <c r="C4" s="3">
        <v>29</v>
      </c>
      <c r="D4" s="3">
        <v>5.8</v>
      </c>
      <c r="E4" s="3">
        <v>5.2000000000000028</v>
      </c>
    </row>
    <row r="5" spans="1:5" x14ac:dyDescent="0.3">
      <c r="A5" s="3" t="s">
        <v>21</v>
      </c>
      <c r="B5" s="3">
        <v>5</v>
      </c>
      <c r="C5" s="3">
        <v>34</v>
      </c>
      <c r="D5" s="3">
        <v>6.8</v>
      </c>
      <c r="E5" s="3">
        <v>2.7000000000000028</v>
      </c>
    </row>
    <row r="6" spans="1:5" x14ac:dyDescent="0.3">
      <c r="A6" s="3" t="s">
        <v>22</v>
      </c>
      <c r="B6" s="3">
        <v>5</v>
      </c>
      <c r="C6" s="3">
        <v>33</v>
      </c>
      <c r="D6" s="3">
        <v>6.6</v>
      </c>
      <c r="E6" s="3">
        <v>2.2999999999999972</v>
      </c>
    </row>
    <row r="7" spans="1:5" x14ac:dyDescent="0.3">
      <c r="A7" s="3" t="s">
        <v>23</v>
      </c>
      <c r="B7" s="3">
        <v>5</v>
      </c>
      <c r="C7" s="3">
        <v>19</v>
      </c>
      <c r="D7" s="3">
        <v>3.8</v>
      </c>
      <c r="E7" s="3">
        <v>2.1999999999999993</v>
      </c>
    </row>
    <row r="8" spans="1:5" x14ac:dyDescent="0.3">
      <c r="A8" s="3"/>
      <c r="B8" s="3"/>
      <c r="C8" s="3"/>
      <c r="D8" s="3"/>
      <c r="E8" s="3"/>
    </row>
    <row r="9" spans="1:5" x14ac:dyDescent="0.3">
      <c r="A9" s="3" t="s">
        <v>24</v>
      </c>
      <c r="B9" s="3">
        <v>4</v>
      </c>
      <c r="C9" s="3">
        <v>14</v>
      </c>
      <c r="D9" s="3">
        <v>3.5</v>
      </c>
      <c r="E9" s="3">
        <v>1.6666666666666667</v>
      </c>
    </row>
    <row r="10" spans="1:5" x14ac:dyDescent="0.3">
      <c r="A10" s="3" t="s">
        <v>25</v>
      </c>
      <c r="B10" s="3">
        <v>4</v>
      </c>
      <c r="C10" s="3">
        <v>20</v>
      </c>
      <c r="D10" s="3">
        <v>5</v>
      </c>
      <c r="E10" s="3">
        <v>3.3333333333333335</v>
      </c>
    </row>
    <row r="11" spans="1:5" x14ac:dyDescent="0.3">
      <c r="A11" s="3" t="s">
        <v>26</v>
      </c>
      <c r="B11" s="3">
        <v>4</v>
      </c>
      <c r="C11" s="3">
        <v>23</v>
      </c>
      <c r="D11" s="3">
        <v>5.75</v>
      </c>
      <c r="E11" s="3">
        <v>1.5833333333333333</v>
      </c>
    </row>
    <row r="12" spans="1:5" x14ac:dyDescent="0.3">
      <c r="A12" s="3" t="s">
        <v>27</v>
      </c>
      <c r="B12" s="3">
        <v>4</v>
      </c>
      <c r="C12" s="3">
        <v>27</v>
      </c>
      <c r="D12" s="3">
        <v>6.75</v>
      </c>
      <c r="E12" s="3">
        <v>3.5833333333333335</v>
      </c>
    </row>
    <row r="13" spans="1:5" ht="15" thickBot="1" x14ac:dyDescent="0.35">
      <c r="A13" s="4" t="s">
        <v>28</v>
      </c>
      <c r="B13" s="4">
        <v>4</v>
      </c>
      <c r="C13" s="4">
        <v>31</v>
      </c>
      <c r="D13" s="4">
        <v>7.75</v>
      </c>
      <c r="E13" s="4">
        <v>1.5833333333333333</v>
      </c>
    </row>
    <row r="16" spans="1:5" ht="15" thickBot="1" x14ac:dyDescent="0.35">
      <c r="A16" t="s">
        <v>29</v>
      </c>
    </row>
    <row r="17" spans="1:7" x14ac:dyDescent="0.3">
      <c r="A17" s="5" t="s">
        <v>30</v>
      </c>
      <c r="B17" s="5" t="s">
        <v>31</v>
      </c>
      <c r="C17" s="5" t="s">
        <v>32</v>
      </c>
      <c r="D17" s="5" t="s">
        <v>33</v>
      </c>
      <c r="E17" s="5" t="s">
        <v>34</v>
      </c>
      <c r="F17" s="5" t="s">
        <v>35</v>
      </c>
      <c r="G17" s="5" t="s">
        <v>36</v>
      </c>
    </row>
    <row r="18" spans="1:7" x14ac:dyDescent="0.3">
      <c r="A18" s="3" t="s">
        <v>37</v>
      </c>
      <c r="B18" s="3">
        <v>28.150000000000006</v>
      </c>
      <c r="C18" s="3">
        <v>3</v>
      </c>
      <c r="D18" s="3">
        <v>9.3833333333333346</v>
      </c>
      <c r="E18" s="3">
        <v>15.859154929577478</v>
      </c>
      <c r="F18" s="3">
        <v>1.7809367387697109E-4</v>
      </c>
      <c r="G18" s="3">
        <v>3.4902948194976045</v>
      </c>
    </row>
    <row r="19" spans="1:7" x14ac:dyDescent="0.3">
      <c r="A19" s="3" t="s">
        <v>38</v>
      </c>
      <c r="B19" s="3">
        <v>42.5</v>
      </c>
      <c r="C19" s="3">
        <v>4</v>
      </c>
      <c r="D19" s="3">
        <v>10.625</v>
      </c>
      <c r="E19" s="3">
        <v>17.957746478873254</v>
      </c>
      <c r="F19" s="3">
        <v>5.2833363022692514E-5</v>
      </c>
      <c r="G19" s="3">
        <v>3.2591667269012499</v>
      </c>
    </row>
    <row r="20" spans="1:7" x14ac:dyDescent="0.3">
      <c r="A20" s="3" t="s">
        <v>39</v>
      </c>
      <c r="B20" s="3">
        <v>7.0999999999999943</v>
      </c>
      <c r="C20" s="3">
        <v>12</v>
      </c>
      <c r="D20" s="3">
        <v>0.59166666666666623</v>
      </c>
      <c r="E20" s="3"/>
      <c r="F20" s="3"/>
      <c r="G20" s="3"/>
    </row>
    <row r="21" spans="1:7" x14ac:dyDescent="0.3">
      <c r="A21" s="3"/>
      <c r="B21" s="3"/>
      <c r="C21" s="3"/>
      <c r="D21" s="3"/>
      <c r="E21" s="3"/>
      <c r="F21" s="3"/>
      <c r="G21" s="3"/>
    </row>
    <row r="22" spans="1:7" ht="15" thickBot="1" x14ac:dyDescent="0.35">
      <c r="A22" s="4" t="s">
        <v>40</v>
      </c>
      <c r="B22" s="4">
        <v>77.75</v>
      </c>
      <c r="C22" s="4">
        <v>19</v>
      </c>
      <c r="D22" s="4"/>
      <c r="E22" s="4"/>
      <c r="F22" s="4"/>
      <c r="G22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B12" sqref="B12"/>
    </sheetView>
  </sheetViews>
  <sheetFormatPr defaultRowHeight="14.4" x14ac:dyDescent="0.3"/>
  <cols>
    <col min="2" max="2" width="19.5546875" customWidth="1"/>
  </cols>
  <sheetData>
    <row r="1" spans="1:19" ht="15.6" x14ac:dyDescent="0.3">
      <c r="A1" s="7" t="s">
        <v>41</v>
      </c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6" x14ac:dyDescent="0.3">
      <c r="A2" s="8" t="s">
        <v>47</v>
      </c>
      <c r="B2" s="8"/>
      <c r="C2" s="8"/>
      <c r="D2" s="8"/>
      <c r="E2" s="8"/>
      <c r="F2" s="8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6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8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6" x14ac:dyDescent="0.3">
      <c r="A5" s="8"/>
      <c r="B5" s="9" t="s">
        <v>13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8"/>
      <c r="I5" s="8"/>
      <c r="J5" s="11" t="s">
        <v>50</v>
      </c>
      <c r="K5" s="12"/>
      <c r="L5" s="12"/>
      <c r="M5" s="12"/>
      <c r="N5" s="12"/>
      <c r="O5" s="12"/>
      <c r="P5" s="1"/>
      <c r="Q5" s="1"/>
      <c r="R5" s="1"/>
      <c r="S5" s="1"/>
    </row>
    <row r="6" spans="1:19" ht="15.6" x14ac:dyDescent="0.3">
      <c r="A6" s="8"/>
      <c r="B6" s="9" t="s">
        <v>9</v>
      </c>
      <c r="C6" s="9">
        <v>3</v>
      </c>
      <c r="D6" s="9">
        <v>4</v>
      </c>
      <c r="E6" s="9">
        <v>6</v>
      </c>
      <c r="F6" s="9">
        <v>8</v>
      </c>
      <c r="G6" s="9">
        <v>8</v>
      </c>
      <c r="H6" s="8">
        <f>AVERAGEA(C6:G6)</f>
        <v>5.8</v>
      </c>
      <c r="I6" s="8"/>
      <c r="J6" s="12">
        <f>(H6-$H$10)*(H6-$H$10)</f>
        <v>2.4999999999999823E-3</v>
      </c>
      <c r="K6" s="12"/>
      <c r="L6" s="12"/>
      <c r="M6" s="12"/>
      <c r="N6" s="12"/>
      <c r="O6" s="12"/>
      <c r="P6" s="1"/>
      <c r="Q6" s="15" t="s">
        <v>52</v>
      </c>
      <c r="R6" s="15">
        <f>SUM(J6:J9)</f>
        <v>5.629999999999999</v>
      </c>
      <c r="S6" s="1"/>
    </row>
    <row r="7" spans="1:19" ht="15.6" x14ac:dyDescent="0.3">
      <c r="A7" s="8"/>
      <c r="B7" s="9" t="s">
        <v>10</v>
      </c>
      <c r="C7" s="9">
        <v>5</v>
      </c>
      <c r="D7" s="9">
        <v>6</v>
      </c>
      <c r="E7" s="9">
        <v>6</v>
      </c>
      <c r="F7" s="9">
        <v>8</v>
      </c>
      <c r="G7" s="9">
        <v>9</v>
      </c>
      <c r="H7" s="8">
        <f t="shared" ref="H7:H9" si="0">AVERAGEA(C7:G7)</f>
        <v>6.8</v>
      </c>
      <c r="I7" s="8"/>
      <c r="J7" s="12">
        <f t="shared" ref="J7:J9" si="1">(H7-$H$10)*(H7-$H$10)</f>
        <v>1.1024999999999996</v>
      </c>
      <c r="K7" s="12"/>
      <c r="L7" s="12"/>
      <c r="M7" s="12"/>
      <c r="N7" s="12"/>
      <c r="O7" s="12"/>
      <c r="P7" s="1"/>
      <c r="Q7" s="1"/>
      <c r="R7" s="1"/>
      <c r="S7" s="1"/>
    </row>
    <row r="8" spans="1:19" ht="15.6" x14ac:dyDescent="0.3">
      <c r="A8" s="8"/>
      <c r="B8" s="9" t="s">
        <v>11</v>
      </c>
      <c r="C8" s="9">
        <v>4</v>
      </c>
      <c r="D8" s="9">
        <v>7</v>
      </c>
      <c r="E8" s="9">
        <v>7</v>
      </c>
      <c r="F8" s="9">
        <v>7</v>
      </c>
      <c r="G8" s="9">
        <v>8</v>
      </c>
      <c r="H8" s="8">
        <f t="shared" si="0"/>
        <v>6.6</v>
      </c>
      <c r="I8" s="8"/>
      <c r="J8" s="12">
        <f t="shared" si="1"/>
        <v>0.72249999999999936</v>
      </c>
      <c r="K8" s="12"/>
      <c r="L8" s="12"/>
      <c r="M8" s="12"/>
      <c r="N8" s="12"/>
      <c r="O8" s="12"/>
      <c r="P8" s="1"/>
      <c r="Q8" s="1"/>
      <c r="R8" s="1"/>
      <c r="S8" s="1"/>
    </row>
    <row r="9" spans="1:19" ht="15.6" x14ac:dyDescent="0.3">
      <c r="A9" s="8"/>
      <c r="B9" s="9" t="s">
        <v>12</v>
      </c>
      <c r="C9" s="9">
        <v>2</v>
      </c>
      <c r="D9" s="9">
        <v>3</v>
      </c>
      <c r="E9" s="9">
        <v>4</v>
      </c>
      <c r="F9" s="9">
        <v>4</v>
      </c>
      <c r="G9" s="9">
        <v>6</v>
      </c>
      <c r="H9" s="8">
        <f t="shared" si="0"/>
        <v>3.8</v>
      </c>
      <c r="I9" s="8"/>
      <c r="J9" s="12">
        <f t="shared" si="1"/>
        <v>3.8025000000000007</v>
      </c>
      <c r="K9" s="12"/>
      <c r="L9" s="12"/>
      <c r="M9" s="12"/>
      <c r="N9" s="12"/>
      <c r="O9" s="12"/>
      <c r="P9" s="1"/>
      <c r="Q9" s="1"/>
      <c r="R9" s="1"/>
      <c r="S9" s="1"/>
    </row>
    <row r="10" spans="1:19" ht="15.6" x14ac:dyDescent="0.3">
      <c r="A10" s="8"/>
      <c r="B10" s="8"/>
      <c r="C10" s="8">
        <f>AVERAGEA(C6:C9)</f>
        <v>3.5</v>
      </c>
      <c r="D10" s="8">
        <f t="shared" ref="D10:G10" si="2">AVERAGEA(D6:D9)</f>
        <v>5</v>
      </c>
      <c r="E10" s="8">
        <f t="shared" si="2"/>
        <v>5.75</v>
      </c>
      <c r="F10" s="8">
        <f t="shared" si="2"/>
        <v>6.75</v>
      </c>
      <c r="G10" s="8">
        <f t="shared" si="2"/>
        <v>7.75</v>
      </c>
      <c r="H10" s="8">
        <f>AVERAGEA(C6:G9)</f>
        <v>5.75</v>
      </c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5.6" x14ac:dyDescent="0.3">
      <c r="A11" s="8"/>
      <c r="B11" s="8"/>
      <c r="C11" s="13">
        <f>(C10-$H$10)*(C10-$H$10)</f>
        <v>5.0625</v>
      </c>
      <c r="D11" s="13">
        <f t="shared" ref="D11:G11" si="3">(D10-$H$10)*(D10-$H$10)</f>
        <v>0.5625</v>
      </c>
      <c r="E11" s="13">
        <f t="shared" si="3"/>
        <v>0</v>
      </c>
      <c r="F11" s="13">
        <f t="shared" si="3"/>
        <v>1</v>
      </c>
      <c r="G11" s="13">
        <f t="shared" si="3"/>
        <v>4</v>
      </c>
      <c r="H11" s="13" t="s">
        <v>51</v>
      </c>
      <c r="I11" s="13"/>
      <c r="J11" s="14"/>
      <c r="K11" s="14"/>
      <c r="L11" s="14"/>
      <c r="M11" s="14"/>
      <c r="N11" s="14"/>
      <c r="O11" s="1"/>
      <c r="P11" s="1"/>
      <c r="Q11" s="1"/>
      <c r="R11" s="1"/>
      <c r="S11" s="1"/>
    </row>
    <row r="12" spans="1:19" ht="15.6" x14ac:dyDescent="0.3">
      <c r="A12" s="8"/>
      <c r="B12" s="8"/>
      <c r="C12" s="8"/>
      <c r="D12" s="8"/>
      <c r="E12" s="8"/>
      <c r="F12" s="8"/>
      <c r="G12" s="8"/>
      <c r="H12" s="16" t="s">
        <v>52</v>
      </c>
      <c r="I12" s="16">
        <f>SUM(C11:G11)</f>
        <v>10.625</v>
      </c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5.6" x14ac:dyDescent="0.3">
      <c r="A13" s="8"/>
      <c r="B13" s="10" t="s">
        <v>49</v>
      </c>
      <c r="C13" s="8"/>
      <c r="D13" s="8"/>
      <c r="E13" s="8"/>
      <c r="F13" s="8"/>
      <c r="G13" s="8"/>
      <c r="H13" s="8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5.6" x14ac:dyDescent="0.3">
      <c r="A14" s="8"/>
      <c r="B14" s="8" t="s">
        <v>43</v>
      </c>
      <c r="C14" s="8"/>
      <c r="D14" s="8"/>
      <c r="E14" s="8"/>
      <c r="F14" s="8"/>
      <c r="G14" s="8"/>
      <c r="H14" s="17" t="s">
        <v>54</v>
      </c>
      <c r="I14" s="17"/>
      <c r="J14" s="18"/>
      <c r="K14" s="18">
        <f>SUM(L15:P18)</f>
        <v>77.75</v>
      </c>
      <c r="L14" s="1"/>
      <c r="M14" s="1"/>
      <c r="N14" s="1"/>
      <c r="O14" s="1"/>
      <c r="P14" s="1"/>
      <c r="Q14" s="1"/>
      <c r="R14" s="1"/>
      <c r="S14" s="1"/>
    </row>
    <row r="15" spans="1:19" ht="15.6" x14ac:dyDescent="0.3">
      <c r="A15" s="8"/>
      <c r="B15" s="8" t="s">
        <v>44</v>
      </c>
      <c r="C15" s="8"/>
      <c r="D15" s="8"/>
      <c r="E15" s="8"/>
      <c r="F15" s="8"/>
      <c r="G15" s="8"/>
      <c r="H15" s="8"/>
      <c r="I15" s="8"/>
      <c r="J15" s="1"/>
      <c r="K15" s="1"/>
      <c r="L15" s="9">
        <f>(C6-$H$10)*(C6-$H$10)</f>
        <v>7.5625</v>
      </c>
      <c r="M15" s="9">
        <f t="shared" ref="M15:P15" si="4">(D6-$H$10)*(D6-$H$10)</f>
        <v>3.0625</v>
      </c>
      <c r="N15" s="9">
        <f t="shared" si="4"/>
        <v>6.25E-2</v>
      </c>
      <c r="O15" s="9">
        <f t="shared" si="4"/>
        <v>5.0625</v>
      </c>
      <c r="P15" s="9">
        <f t="shared" si="4"/>
        <v>5.0625</v>
      </c>
      <c r="Q15" s="1"/>
      <c r="R15" s="1"/>
      <c r="S15" s="1"/>
    </row>
    <row r="16" spans="1:19" ht="15.6" x14ac:dyDescent="0.3">
      <c r="A16" s="8"/>
      <c r="B16" s="8" t="s">
        <v>45</v>
      </c>
      <c r="C16" s="8"/>
      <c r="D16" s="8"/>
      <c r="E16" s="8"/>
      <c r="F16" s="8"/>
      <c r="G16" s="8"/>
      <c r="H16" s="8"/>
      <c r="I16" s="8"/>
      <c r="J16" s="1"/>
      <c r="K16" s="1"/>
      <c r="L16" s="9">
        <f t="shared" ref="L16:L18" si="5">(C7-$H$10)*(C7-$H$10)</f>
        <v>0.5625</v>
      </c>
      <c r="M16" s="9">
        <f t="shared" ref="M16:M18" si="6">(D7-$H$10)*(D7-$H$10)</f>
        <v>6.25E-2</v>
      </c>
      <c r="N16" s="9">
        <f t="shared" ref="N16:N18" si="7">(E7-$H$10)*(E7-$H$10)</f>
        <v>6.25E-2</v>
      </c>
      <c r="O16" s="9">
        <f t="shared" ref="O16:O18" si="8">(F7-$H$10)*(F7-$H$10)</f>
        <v>5.0625</v>
      </c>
      <c r="P16" s="9">
        <f t="shared" ref="P16:P18" si="9">(G7-$H$10)*(G7-$H$10)</f>
        <v>10.5625</v>
      </c>
      <c r="Q16" s="1"/>
      <c r="R16" s="1"/>
      <c r="S16" s="1"/>
    </row>
    <row r="17" spans="1:19" ht="15.6" x14ac:dyDescent="0.3">
      <c r="A17" s="8"/>
      <c r="B17" s="8"/>
      <c r="C17" s="8"/>
      <c r="D17" s="8"/>
      <c r="E17" s="8"/>
      <c r="F17" s="8"/>
      <c r="G17" s="8"/>
      <c r="H17" s="8"/>
      <c r="I17" s="8"/>
      <c r="J17" s="1"/>
      <c r="K17" s="1"/>
      <c r="L17" s="9">
        <f t="shared" si="5"/>
        <v>3.0625</v>
      </c>
      <c r="M17" s="9">
        <f t="shared" si="6"/>
        <v>1.5625</v>
      </c>
      <c r="N17" s="9">
        <f t="shared" si="7"/>
        <v>1.5625</v>
      </c>
      <c r="O17" s="9">
        <f t="shared" si="8"/>
        <v>1.5625</v>
      </c>
      <c r="P17" s="9">
        <f t="shared" si="9"/>
        <v>5.0625</v>
      </c>
      <c r="Q17" s="1"/>
      <c r="R17" s="1"/>
      <c r="S17" s="1"/>
    </row>
    <row r="18" spans="1:19" ht="15.6" x14ac:dyDescent="0.3">
      <c r="A18" s="8"/>
      <c r="B18" s="8" t="s">
        <v>46</v>
      </c>
      <c r="C18" s="8">
        <f>5*R6</f>
        <v>28.149999999999995</v>
      </c>
      <c r="D18" s="8"/>
      <c r="E18" s="8"/>
      <c r="F18" s="8"/>
      <c r="G18" s="8"/>
      <c r="H18" s="8"/>
      <c r="I18" s="8"/>
      <c r="J18" s="1"/>
      <c r="K18" s="1"/>
      <c r="L18" s="9">
        <f t="shared" si="5"/>
        <v>14.0625</v>
      </c>
      <c r="M18" s="9">
        <f t="shared" si="6"/>
        <v>7.5625</v>
      </c>
      <c r="N18" s="9">
        <f t="shared" si="7"/>
        <v>3.0625</v>
      </c>
      <c r="O18" s="9">
        <f t="shared" si="8"/>
        <v>3.0625</v>
      </c>
      <c r="P18" s="9">
        <f t="shared" si="9"/>
        <v>6.25E-2</v>
      </c>
      <c r="Q18" s="1"/>
      <c r="R18" s="1"/>
      <c r="S18" s="1"/>
    </row>
    <row r="19" spans="1:19" ht="15.6" x14ac:dyDescent="0.3">
      <c r="A19" s="8"/>
      <c r="B19" s="8" t="s">
        <v>53</v>
      </c>
      <c r="C19" s="8">
        <f>4*I12</f>
        <v>42.5</v>
      </c>
      <c r="D19" s="8"/>
      <c r="E19" s="8"/>
      <c r="F19" s="8"/>
      <c r="G19" s="8"/>
      <c r="H19" s="8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6" x14ac:dyDescent="0.3">
      <c r="A20" s="8"/>
      <c r="B20" s="8" t="s">
        <v>55</v>
      </c>
      <c r="C20" s="8">
        <f>K14-C18-C19</f>
        <v>7.1000000000000085</v>
      </c>
      <c r="D20" s="8"/>
      <c r="E20" s="8"/>
      <c r="F20" s="8"/>
      <c r="G20" s="8"/>
      <c r="H20" s="8"/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6" x14ac:dyDescent="0.3">
      <c r="A21" s="1"/>
      <c r="B21" s="1" t="s">
        <v>58</v>
      </c>
      <c r="C21" s="1">
        <v>12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6" x14ac:dyDescent="0.3">
      <c r="A22" s="1"/>
      <c r="B22" s="1" t="s">
        <v>59</v>
      </c>
      <c r="C22" s="1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6" x14ac:dyDescent="0.3">
      <c r="A23" s="1"/>
      <c r="B23" s="1" t="s">
        <v>60</v>
      </c>
      <c r="C23" s="1">
        <v>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6" x14ac:dyDescent="0.3">
      <c r="A24" s="1"/>
      <c r="B24" s="1" t="s">
        <v>56</v>
      </c>
      <c r="C24" s="20">
        <f>(C18/C22)/(C20/12)</f>
        <v>15.859154929577443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6" x14ac:dyDescent="0.3">
      <c r="A25" s="1"/>
      <c r="B25" s="1" t="s">
        <v>57</v>
      </c>
      <c r="C25" s="20">
        <f>(C19/C23)/(C20/C21)</f>
        <v>17.957746478873219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6" x14ac:dyDescent="0.3">
      <c r="A26" s="1"/>
      <c r="B26" s="1" t="s">
        <v>61</v>
      </c>
      <c r="C26" s="19">
        <f>_xlfn.F.INV.RT(0.05,3,12)</f>
        <v>3.4902948194976045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6" x14ac:dyDescent="0.3">
      <c r="A27" s="1"/>
      <c r="B27" s="1" t="s">
        <v>62</v>
      </c>
      <c r="C27" s="19">
        <f>_xlfn.F.INV.RT(0.05,4,12)</f>
        <v>3.2591667269012499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6" x14ac:dyDescent="0.3">
      <c r="B29" s="1" t="s">
        <v>63</v>
      </c>
    </row>
    <row r="30" spans="1:19" ht="15.6" x14ac:dyDescent="0.3">
      <c r="B30" s="1" t="s">
        <v>64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J16" sqref="J16"/>
    </sheetView>
  </sheetViews>
  <sheetFormatPr defaultRowHeight="14.4" x14ac:dyDescent="0.3"/>
  <sheetData>
    <row r="2" spans="1:6" x14ac:dyDescent="0.3">
      <c r="A2" t="s">
        <v>0</v>
      </c>
    </row>
    <row r="5" spans="1:6" x14ac:dyDescent="0.3">
      <c r="F5" t="s">
        <v>1</v>
      </c>
    </row>
    <row r="12" spans="1:6" x14ac:dyDescent="0.3">
      <c r="F12" t="s">
        <v>2</v>
      </c>
    </row>
    <row r="16" spans="1:6" x14ac:dyDescent="0.3">
      <c r="F16" t="s">
        <v>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Příklad</vt:lpstr>
      <vt:lpstr>Řešení v Excelu</vt:lpstr>
      <vt:lpstr>Řešení "ruční"</vt:lpstr>
      <vt:lpstr>Vzorce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mielcova</dc:creator>
  <cp:lastModifiedBy>Jirka</cp:lastModifiedBy>
  <dcterms:created xsi:type="dcterms:W3CDTF">2015-11-16T12:03:02Z</dcterms:created>
  <dcterms:modified xsi:type="dcterms:W3CDTF">2021-11-13T12:00:18Z</dcterms:modified>
</cp:coreProperties>
</file>