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sim0002\Dropbox\OPF\Výuka\FinMezPod\"/>
    </mc:Choice>
  </mc:AlternateContent>
  <xr:revisionPtr revIDLastSave="0" documentId="8_{52B26FAA-17CC-4FD0-B076-3E9D64D18EA1}" xr6:coauthVersionLast="36" xr6:coauthVersionMax="36" xr10:uidLastSave="{00000000-0000-0000-0000-000000000000}"/>
  <bookViews>
    <workbookView xWindow="0" yWindow="0" windowWidth="23040" windowHeight="9390" xr2:uid="{00000000-000D-0000-FFFF-FFFF00000000}"/>
  </bookViews>
  <sheets>
    <sheet name="1." sheetId="4" r:id="rId1"/>
    <sheet name="2." sheetId="5" r:id="rId2"/>
    <sheet name="3." sheetId="3" r:id="rId3"/>
    <sheet name="4." sheetId="2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  <c r="B22" i="2"/>
  <c r="B21" i="2"/>
  <c r="B20" i="2"/>
  <c r="B19" i="2"/>
  <c r="N12" i="2"/>
  <c r="F12" i="2"/>
  <c r="C23" i="2" s="1"/>
  <c r="K9" i="2"/>
  <c r="B37" i="3"/>
  <c r="B36" i="3"/>
  <c r="B35" i="3"/>
  <c r="B34" i="3"/>
  <c r="B33" i="3"/>
  <c r="E16" i="3"/>
  <c r="C16" i="3"/>
  <c r="H26" i="3" s="1"/>
  <c r="C22" i="2" l="1"/>
  <c r="C20" i="2"/>
  <c r="C19" i="2"/>
  <c r="C21" i="2"/>
  <c r="C37" i="3"/>
  <c r="C35" i="3"/>
  <c r="C33" i="3"/>
  <c r="C36" i="3"/>
  <c r="C34" i="3"/>
  <c r="S28" i="5" l="1"/>
  <c r="G28" i="5"/>
  <c r="E32" i="4"/>
  <c r="S28" i="4"/>
  <c r="G28" i="4"/>
  <c r="E32" i="5" l="1"/>
</calcChain>
</file>

<file path=xl/sharedStrings.xml><?xml version="1.0" encoding="utf-8"?>
<sst xmlns="http://schemas.openxmlformats.org/spreadsheetml/2006/main" count="112" uniqueCount="91">
  <si>
    <t xml:space="preserve">Finanční manažer podniku se obává znehodnocení SEK vůči CZK, a proto uzavře forwardový obchod. Aktuální 1m swap kurz je 32 – 27. </t>
  </si>
  <si>
    <t xml:space="preserve">Zakreslete do grafu vývoj nezajištěného exportního příjmu v CZK v rozmezí kurzů 2,8  až  3,0  CZK/SEK  a  vývoj  exportního  příjmu  zajištěného  pomocí forwardu. </t>
  </si>
  <si>
    <t>Definujte, v jakém rozmezí devizových kurzů přináší forward Mlékarně Kunín zisk oproti nezajištěné pozici a v jakém rozmezí ztrátu.</t>
  </si>
  <si>
    <t xml:space="preserve">V důsledku obavy ze zhodnocení USD se slovenská slévárna rozhodne zafixovat celkové eurové výdaje na dovoz pomocí termínovaného obchodu a nespekulovat na zhodnocení USD. </t>
  </si>
  <si>
    <t>Příslušný dvouměsíčnímu termínovaný kurz je 1,224 USD / EUR. Definujte, v jakém rozmezí devizových kurzů přináší forward zisk oproti nezajištěné pozici a v jakém rozmezí ztrátu.</t>
  </si>
  <si>
    <t xml:space="preserve">1. Společnost ITA očekává příjmy ve výši 100 000 PLN z podnikání v Polsku a 100 000 EUR z podnikání na Slovensku. </t>
  </si>
  <si>
    <t>U které banky je aktuálně nejvýhodnější kurz pro převod PLN a EUR do CZK a kolik by ITA obdržela, pokud by transakce provedla dnes?</t>
  </si>
  <si>
    <t>https://www.kurzy.cz/kurzy-men/</t>
  </si>
  <si>
    <t>U které banky je aktuálně nejvýhodnější kurz pro převod CZK do PLN a EUR a kolik by ITA zaplatila za cizí měny, pokud by transakce provedla dnes?</t>
  </si>
  <si>
    <t xml:space="preserve">2. Společnost ITA musí uhradit výdaje ve výši 100 000 PLN za dodávku zboží z Polska a 100 000 EUR za dodávku zboží ze  Slovenska. </t>
  </si>
  <si>
    <t xml:space="preserve">3. Mlékárna Kunín, a.s. vyvezla do Švédska mléčnou rýži za 2,3 mil. SEK. Platbu za vývoz obdrží za 30 dnů. Současný spot kurz CZK/SEK je 2,932 – 2,947. </t>
  </si>
  <si>
    <t xml:space="preserve">4. Slévárna v Slovenské republice dováží hliník z Ukrajiny. Celková cena dodávky, kterou musí importér zaplatit ukrajinskému producentovi je 3 mil. USD a splatnost je 60 dnů. </t>
  </si>
  <si>
    <t>Situace se na trhu mění, zde jsou informace dostupné k 20/11/2023 o 10:00:</t>
  </si>
  <si>
    <t>Nejvýhodnější kurz pro převod PLN do CZK:</t>
  </si>
  <si>
    <t xml:space="preserve">Převod 100000 PLN do CZK: </t>
  </si>
  <si>
    <t>Nejvýhodnější kurz pro převod EUR do CZK:</t>
  </si>
  <si>
    <t>příjem v EUR:</t>
  </si>
  <si>
    <t>EUR</t>
  </si>
  <si>
    <t>CZK/EUR</t>
  </si>
  <si>
    <t xml:space="preserve">Nejvýhodnější nákupní (BID) kurz eura je u Exchange, tudíž </t>
  </si>
  <si>
    <t>CZK</t>
  </si>
  <si>
    <r>
      <t xml:space="preserve">ITA bude prodávat eura, z pohledu banky/směnárny to bude </t>
    </r>
    <r>
      <rPr>
        <b/>
        <sz val="11"/>
        <color rgb="FFFF0000"/>
        <rFont val="Calibri"/>
        <family val="2"/>
        <charset val="238"/>
        <scheme val="minor"/>
      </rPr>
      <t>nákup</t>
    </r>
    <r>
      <rPr>
        <sz val="11"/>
        <color rgb="FFFF0000"/>
        <rFont val="Calibri"/>
        <family val="2"/>
        <charset val="238"/>
        <scheme val="minor"/>
      </rPr>
      <t xml:space="preserve"> kótované měny.</t>
    </r>
  </si>
  <si>
    <r>
      <t xml:space="preserve">100000 </t>
    </r>
    <r>
      <rPr>
        <strike/>
        <sz val="11"/>
        <color rgb="FFFF0000"/>
        <rFont val="Calibri"/>
        <family val="2"/>
        <charset val="238"/>
        <scheme val="minor"/>
      </rPr>
      <t>EUR</t>
    </r>
    <r>
      <rPr>
        <sz val="11"/>
        <color rgb="FFFF0000"/>
        <rFont val="Calibri"/>
        <family val="2"/>
        <charset val="238"/>
        <scheme val="minor"/>
      </rPr>
      <t xml:space="preserve"> x 24,490 CZK/</t>
    </r>
    <r>
      <rPr>
        <strike/>
        <sz val="11"/>
        <color rgb="FFFF0000"/>
        <rFont val="Calibri"/>
        <family val="2"/>
        <charset val="238"/>
        <scheme val="minor"/>
      </rPr>
      <t>EUR</t>
    </r>
    <r>
      <rPr>
        <sz val="11"/>
        <color rgb="FFFF0000"/>
        <rFont val="Calibri"/>
        <family val="2"/>
        <charset val="238"/>
        <scheme val="minor"/>
      </rPr>
      <t xml:space="preserve"> =</t>
    </r>
  </si>
  <si>
    <t>příjem v PLN:</t>
  </si>
  <si>
    <t>PLN</t>
  </si>
  <si>
    <r>
      <t xml:space="preserve">ITA bude prodávat polské zloté, z pohledu banky/směnárny to bude </t>
    </r>
    <r>
      <rPr>
        <b/>
        <sz val="11"/>
        <color rgb="FFFF0000"/>
        <rFont val="Calibri"/>
        <family val="2"/>
        <charset val="238"/>
        <scheme val="minor"/>
      </rPr>
      <t>nákup</t>
    </r>
    <r>
      <rPr>
        <sz val="11"/>
        <color rgb="FFFF0000"/>
        <rFont val="Calibri"/>
        <family val="2"/>
        <charset val="238"/>
        <scheme val="minor"/>
      </rPr>
      <t xml:space="preserve"> kótované měny.</t>
    </r>
  </si>
  <si>
    <t xml:space="preserve">Nejvýhodnější nákupní (BID) kurz polského zlotého je u Exchange, tudíž </t>
  </si>
  <si>
    <t>CZK/PLN</t>
  </si>
  <si>
    <r>
      <t xml:space="preserve">100000 </t>
    </r>
    <r>
      <rPr>
        <strike/>
        <sz val="11"/>
        <color rgb="FFFF0000"/>
        <rFont val="Calibri"/>
        <family val="2"/>
        <charset val="238"/>
        <scheme val="minor"/>
      </rPr>
      <t>PLN</t>
    </r>
    <r>
      <rPr>
        <sz val="11"/>
        <color rgb="FFFF0000"/>
        <rFont val="Calibri"/>
        <family val="2"/>
        <charset val="238"/>
        <scheme val="minor"/>
      </rPr>
      <t xml:space="preserve"> x 5,585 CZK/</t>
    </r>
    <r>
      <rPr>
        <strike/>
        <sz val="11"/>
        <color rgb="FFFF0000"/>
        <rFont val="Calibri"/>
        <family val="2"/>
        <charset val="238"/>
        <scheme val="minor"/>
      </rPr>
      <t>PLN</t>
    </r>
    <r>
      <rPr>
        <sz val="11"/>
        <color rgb="FFFF0000"/>
        <rFont val="Calibri"/>
        <family val="2"/>
        <charset val="238"/>
        <scheme val="minor"/>
      </rPr>
      <t xml:space="preserve"> =</t>
    </r>
  </si>
  <si>
    <t>Celkem v CZK dle nabídky 20/11/2023:</t>
  </si>
  <si>
    <t>výdej v EUR:</t>
  </si>
  <si>
    <t>výdej v PLN:</t>
  </si>
  <si>
    <t>Nejvýhodnější kurz pro převod CZK do EUR:</t>
  </si>
  <si>
    <t>Nejvýhodnější kurz pro převod CZK do PLN:</t>
  </si>
  <si>
    <r>
      <t xml:space="preserve">ITA bude nakupovat eura, z pohledu banky/směnárny to bude </t>
    </r>
    <r>
      <rPr>
        <b/>
        <sz val="11"/>
        <color rgb="FFFF0000"/>
        <rFont val="Calibri"/>
        <family val="2"/>
        <charset val="238"/>
        <scheme val="minor"/>
      </rPr>
      <t>prodej</t>
    </r>
    <r>
      <rPr>
        <sz val="11"/>
        <color rgb="FFFF0000"/>
        <rFont val="Calibri"/>
        <family val="2"/>
        <charset val="238"/>
        <scheme val="minor"/>
      </rPr>
      <t xml:space="preserve"> kótované měny.</t>
    </r>
  </si>
  <si>
    <t xml:space="preserve">Nejvýhodnější prodejní (ASK) kurz eura je u AKCENTA CZ, tudíž </t>
  </si>
  <si>
    <t xml:space="preserve">Převod 100000 EUR do CZK: </t>
  </si>
  <si>
    <r>
      <t xml:space="preserve">100000 </t>
    </r>
    <r>
      <rPr>
        <strike/>
        <sz val="11"/>
        <color rgb="FFFF0000"/>
        <rFont val="Calibri"/>
        <family val="2"/>
        <charset val="238"/>
        <scheme val="minor"/>
      </rPr>
      <t>EUR</t>
    </r>
    <r>
      <rPr>
        <sz val="11"/>
        <color rgb="FFFF0000"/>
        <rFont val="Calibri"/>
        <family val="2"/>
        <charset val="238"/>
        <scheme val="minor"/>
      </rPr>
      <t xml:space="preserve"> x 24,579 CZK/</t>
    </r>
    <r>
      <rPr>
        <strike/>
        <sz val="11"/>
        <color rgb="FFFF0000"/>
        <rFont val="Calibri"/>
        <family val="2"/>
        <charset val="238"/>
        <scheme val="minor"/>
      </rPr>
      <t>EUR</t>
    </r>
    <r>
      <rPr>
        <sz val="11"/>
        <color rgb="FFFF0000"/>
        <rFont val="Calibri"/>
        <family val="2"/>
        <charset val="238"/>
        <scheme val="minor"/>
      </rPr>
      <t xml:space="preserve"> =</t>
    </r>
  </si>
  <si>
    <r>
      <t xml:space="preserve">ITA bude nakupovat polské zloté, z pohledu banky/směnárny to bude </t>
    </r>
    <r>
      <rPr>
        <b/>
        <sz val="11"/>
        <color rgb="FFFF0000"/>
        <rFont val="Calibri"/>
        <family val="2"/>
        <charset val="238"/>
        <scheme val="minor"/>
      </rPr>
      <t>prodej</t>
    </r>
    <r>
      <rPr>
        <sz val="11"/>
        <color rgb="FFFF0000"/>
        <rFont val="Calibri"/>
        <family val="2"/>
        <charset val="238"/>
        <scheme val="minor"/>
      </rPr>
      <t xml:space="preserve"> kótované měny.</t>
    </r>
  </si>
  <si>
    <t xml:space="preserve">Nejvýhodnější prodejní (ASK) kurz polského zlotého je u AKCENTA CZ, tudíž </t>
  </si>
  <si>
    <r>
      <t xml:space="preserve">100000 </t>
    </r>
    <r>
      <rPr>
        <strike/>
        <sz val="11"/>
        <color rgb="FFFF0000"/>
        <rFont val="Calibri"/>
        <family val="2"/>
        <charset val="238"/>
        <scheme val="minor"/>
      </rPr>
      <t>PLN</t>
    </r>
    <r>
      <rPr>
        <sz val="11"/>
        <color rgb="FFFF0000"/>
        <rFont val="Calibri"/>
        <family val="2"/>
        <charset val="238"/>
        <scheme val="minor"/>
      </rPr>
      <t xml:space="preserve"> x 5,616 CZK/</t>
    </r>
    <r>
      <rPr>
        <strike/>
        <sz val="11"/>
        <color rgb="FFFF0000"/>
        <rFont val="Calibri"/>
        <family val="2"/>
        <charset val="238"/>
        <scheme val="minor"/>
      </rPr>
      <t>PLN</t>
    </r>
    <r>
      <rPr>
        <sz val="11"/>
        <color rgb="FFFF0000"/>
        <rFont val="Calibri"/>
        <family val="2"/>
        <charset val="238"/>
        <scheme val="minor"/>
      </rPr>
      <t xml:space="preserve"> =</t>
    </r>
  </si>
  <si>
    <t xml:space="preserve">1. Nejdříve je nutné určit příslušný devizový kurz, při kterém je možné zajistit dané příjmy. Ze zadání je možné určit spotový devizový kurz BID a ASK a také swapové body pro BID a ASK. </t>
  </si>
  <si>
    <t>Vzhledem k tomu, že swapové body pro BID jsou větší než swapové body pro ASK, pak je zřejmé, že měna se bude obchodovat v budoucnu s diskontem a výsledný forwardový kurz zjistíme dle vzorce:</t>
  </si>
  <si>
    <r>
      <t xml:space="preserve"> =&gt; swap</t>
    </r>
    <r>
      <rPr>
        <vertAlign val="subscript"/>
        <sz val="11"/>
        <color rgb="FFFF0000"/>
        <rFont val="Calibri"/>
        <family val="2"/>
        <charset val="238"/>
        <scheme val="minor"/>
      </rPr>
      <t>bid</t>
    </r>
    <r>
      <rPr>
        <sz val="11"/>
        <color rgb="FFFF0000"/>
        <rFont val="Calibri"/>
        <family val="2"/>
        <charset val="238"/>
        <scheme val="minor"/>
      </rPr>
      <t xml:space="preserve"> &gt; swap</t>
    </r>
    <r>
      <rPr>
        <vertAlign val="subscript"/>
        <sz val="11"/>
        <color rgb="FFFF0000"/>
        <rFont val="Calibri"/>
        <family val="2"/>
        <charset val="238"/>
        <scheme val="minor"/>
      </rPr>
      <t xml:space="preserve">ask </t>
    </r>
    <r>
      <rPr>
        <sz val="11"/>
        <color rgb="FFFF0000"/>
        <rFont val="Calibri"/>
        <family val="2"/>
        <charset val="238"/>
        <scheme val="minor"/>
      </rPr>
      <t>=&gt; forward =  spot kurz – swap body převedeny na čísla</t>
    </r>
  </si>
  <si>
    <t>BID</t>
  </si>
  <si>
    <t>ASK</t>
  </si>
  <si>
    <t>Spot CZK/SEK</t>
  </si>
  <si>
    <t>1m swap</t>
  </si>
  <si>
    <t>032</t>
  </si>
  <si>
    <t>&gt;</t>
  </si>
  <si>
    <t>027</t>
  </si>
  <si>
    <t>F 1m</t>
  </si>
  <si>
    <t xml:space="preserve">2. Mlékárna bude potřebovat prodat švédské koruny (zahraniční příjem) za české koruny (domácí měna). </t>
  </si>
  <si>
    <t xml:space="preserve">Prodej zahraniční měny  SEK bude znamenat dealerův nákup, tedy použití kurzu CZK/SEK BID.   </t>
  </si>
  <si>
    <t>K správnému kurzu můžeme dojít také následováním pravidla vždy horší varianty pro klienta (aby dealer realizoval zisk), budeme k zajištěnému převodu využívat forwardový kurz BID, tedy 2,900 CZK/SEK.</t>
  </si>
  <si>
    <t>3. Dále je nutné určit zajištěný příjem. Z pohledu kotace měníme zahraniční měnu na měnu domácí, když chceme tedy eliminovat SEK a dostat CZK, pak musíme využít násobení. Zajištěný příjem v CZK vypočítáme tedy jako kurz vynásobený příjmem v SEK:</t>
  </si>
  <si>
    <t>příjem v SEK:</t>
  </si>
  <si>
    <t>SEK</t>
  </si>
  <si>
    <t>zajištěný příjem v CZK:</t>
  </si>
  <si>
    <r>
      <t xml:space="preserve">2300000 </t>
    </r>
    <r>
      <rPr>
        <strike/>
        <u/>
        <sz val="11"/>
        <color rgb="FFFF0000"/>
        <rFont val="Calibri"/>
        <family val="2"/>
        <charset val="238"/>
        <scheme val="minor"/>
      </rPr>
      <t>SEK</t>
    </r>
    <r>
      <rPr>
        <u/>
        <sz val="11"/>
        <color rgb="FFFF0000"/>
        <rFont val="Calibri"/>
        <family val="2"/>
        <charset val="238"/>
        <scheme val="minor"/>
      </rPr>
      <t xml:space="preserve"> x 2,900 CZK =</t>
    </r>
  </si>
  <si>
    <r>
      <t>1</t>
    </r>
    <r>
      <rPr>
        <strike/>
        <sz val="11"/>
        <color rgb="FFFF0000"/>
        <rFont val="Calibri"/>
        <family val="2"/>
        <charset val="238"/>
        <scheme val="minor"/>
      </rPr>
      <t xml:space="preserve"> SEK</t>
    </r>
  </si>
  <si>
    <t xml:space="preserve">4.  Dále je nutné určit nezajištěné hypotetické příjmy při různých scénářích vývoje spotového devizového kurzu. Hypotetické kurzy jsou na vás, na jejich určení neexistuje pravidlo. </t>
  </si>
  <si>
    <t>Pro správné vyobrazení je vhodné určit si devizové kurzy nad úrovní a pod úrovní zajištěného devizového kurzu, například:</t>
  </si>
  <si>
    <t>CZK/SEK</t>
  </si>
  <si>
    <t>nezaj. příjem v CZK</t>
  </si>
  <si>
    <t>zaj. příjem v CZK</t>
  </si>
  <si>
    <t>5. V grafickém znázornění lze situaci ukázat následovně:</t>
  </si>
  <si>
    <t xml:space="preserve"> =&gt; Jedná se o příjmy, které by měl podnik vždy maximalizovat. Když bude spotový devizový kurz v době vypořádání termínového obchodu nižší než termínový kurz 2.900 CZK/SEK, </t>
  </si>
  <si>
    <t xml:space="preserve">termínový obchod bude pro podnik přínosný, protože prodá termínově SEK výhodněji než na spotovém trhu, tedy vzniká hypotetický zisk z termínové operace. </t>
  </si>
  <si>
    <t>Když však bude spotový kurz vyšší než termínový, podnik by mohl SEK prodat na spotovém trhu výhodněji, čímž vzniká hypotetická ztráta z termínové operace.</t>
  </si>
  <si>
    <t xml:space="preserve">1. Nejdříve je nutné určit zajištěné a hypotetické výdaje při různých scénářích vývoje spotového devizového kurzu. </t>
  </si>
  <si>
    <t>Z pohledu kotace měníme domácí měnu na měnu zahraniční, když chceme tedy eliminovat USD a dostat EUR, pak musíme využít dělení. Zajištěné výdaje v EUR vypočítáme tedy jako výdaje v USD vydělené forwardový kurzem 1,224 USD/EUR:</t>
  </si>
  <si>
    <t>výdaje v USD:</t>
  </si>
  <si>
    <t>USD</t>
  </si>
  <si>
    <t>F2m USD/EUR</t>
  </si>
  <si>
    <t>USD/EUR</t>
  </si>
  <si>
    <t>F2m EUR/USD</t>
  </si>
  <si>
    <t>EUR/USD</t>
  </si>
  <si>
    <t>(alternativní výpočet)</t>
  </si>
  <si>
    <t>výdaje v EUR:</t>
  </si>
  <si>
    <r>
      <t>3000000</t>
    </r>
    <r>
      <rPr>
        <strike/>
        <u/>
        <sz val="11"/>
        <color rgb="FFFF0000"/>
        <rFont val="Calibri"/>
        <family val="2"/>
        <charset val="238"/>
        <scheme val="minor"/>
      </rPr>
      <t xml:space="preserve"> USD</t>
    </r>
  </si>
  <si>
    <r>
      <t xml:space="preserve">3000000 </t>
    </r>
    <r>
      <rPr>
        <i/>
        <strike/>
        <sz val="11"/>
        <color rgb="FFFF0000"/>
        <rFont val="Calibri"/>
        <family val="2"/>
        <charset val="238"/>
        <scheme val="minor"/>
      </rPr>
      <t>USD</t>
    </r>
    <r>
      <rPr>
        <i/>
        <sz val="11"/>
        <color rgb="FFFF0000"/>
        <rFont val="Calibri"/>
        <family val="2"/>
        <charset val="238"/>
        <scheme val="minor"/>
      </rPr>
      <t xml:space="preserve"> x </t>
    </r>
    <r>
      <rPr>
        <i/>
        <u/>
        <sz val="11"/>
        <color rgb="FFFF0000"/>
        <rFont val="Calibri"/>
        <family val="2"/>
        <charset val="238"/>
        <scheme val="minor"/>
      </rPr>
      <t>0,81699346 EUR</t>
    </r>
  </si>
  <si>
    <r>
      <t xml:space="preserve">1,224 </t>
    </r>
    <r>
      <rPr>
        <strike/>
        <sz val="11"/>
        <color rgb="FFFF0000"/>
        <rFont val="Calibri"/>
        <family val="2"/>
        <charset val="238"/>
        <scheme val="minor"/>
      </rPr>
      <t>USD</t>
    </r>
    <r>
      <rPr>
        <sz val="11"/>
        <color rgb="FFFF0000"/>
        <rFont val="Calibri"/>
        <family val="2"/>
        <charset val="238"/>
        <scheme val="minor"/>
      </rPr>
      <t>/EUR</t>
    </r>
  </si>
  <si>
    <r>
      <t xml:space="preserve">1 </t>
    </r>
    <r>
      <rPr>
        <i/>
        <strike/>
        <sz val="11"/>
        <color rgb="FFFF0000"/>
        <rFont val="Calibri"/>
        <family val="2"/>
        <charset val="238"/>
        <scheme val="minor"/>
      </rPr>
      <t>USD</t>
    </r>
  </si>
  <si>
    <t>2. Dále je nutné určit nezajištěné hypotetické výdaje při různých scénářích vývoje spotového devizového kurzu.</t>
  </si>
  <si>
    <t>Hypotetické kurzy jsou na vás, na jejich určení neexistuje pravidlo. Pro správné vyobrazení je nutné zařadit zajištěný devizový kurz a je vhodné určit si devizové kurzy nad úrovní a pod úrovní zajištěného devizového kurzu, například:</t>
  </si>
  <si>
    <t>nezaj. výdaj v EUR</t>
  </si>
  <si>
    <t>zaj. výdaj v EUR</t>
  </si>
  <si>
    <t xml:space="preserve"> =&gt; Jedná se o výdaje, které by měl podnik vždy minimalizovat. Když bude spotový devizový kurz v době vypořádání termínového obchodu nižší než termínový kurz 1.224 USD/EUR, </t>
  </si>
  <si>
    <t>termínový obchod bude pro podnik přínosný, protože nakoupí termínově USD výhodněji než na spotovém trhu, tedy vzniká hypotetický zisk z termínové operace.</t>
  </si>
  <si>
    <t xml:space="preserve"> Když však bude spotový kurz vyšší než termínový, podnik by mohl USD nakoupit na spotovém trhu výhodněji, čímž vzniká hypotetická ztráta z termínové operace.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</si>
</sst>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0"/>
  </numFmts>
  <fonts count="1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vertAlign val="subscript"/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trike/>
      <u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trike/>
      <sz val="11"/>
      <color rgb="FFFF0000"/>
      <name val="Calibri"/>
      <family val="2"/>
      <charset val="238"/>
      <scheme val="minor"/>
    </font>
    <font>
      <i/>
      <u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8" fillId="0" borderId="0" xfId="0" applyFont="1"/>
    <xf numFmtId="0" fontId="2" fillId="0" borderId="0" xfId="0" applyFont="1" applyAlignment="1">
      <alignment horizontal="right"/>
    </xf>
    <xf numFmtId="164" fontId="3" fillId="0" borderId="0" xfId="0" applyNumberFormat="1" applyFont="1"/>
    <xf numFmtId="0" fontId="10" fillId="0" borderId="0" xfId="0" applyFont="1"/>
    <xf numFmtId="165" fontId="10" fillId="0" borderId="0" xfId="0" applyNumberFormat="1" applyFont="1"/>
    <xf numFmtId="0" fontId="11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'[1]1.'!$B$31</c:f>
              <c:strCache>
                <c:ptCount val="1"/>
                <c:pt idx="0">
                  <c:v>nezaj. příjem v CZK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'[1]1.'!$A$32:$A$36</c:f>
              <c:numCache>
                <c:formatCode>0.000</c:formatCode>
                <c:ptCount val="5"/>
                <c:pt idx="0">
                  <c:v>2.8</c:v>
                </c:pt>
                <c:pt idx="1">
                  <c:v>2.85</c:v>
                </c:pt>
                <c:pt idx="2">
                  <c:v>2.9</c:v>
                </c:pt>
                <c:pt idx="3">
                  <c:v>2.95</c:v>
                </c:pt>
                <c:pt idx="4">
                  <c:v>3</c:v>
                </c:pt>
              </c:numCache>
            </c:numRef>
          </c:cat>
          <c:val>
            <c:numRef>
              <c:f>'[1]1.'!$B$32:$B$36</c:f>
              <c:numCache>
                <c:formatCode>General</c:formatCode>
                <c:ptCount val="5"/>
                <c:pt idx="0">
                  <c:v>6440000</c:v>
                </c:pt>
                <c:pt idx="1">
                  <c:v>6555000</c:v>
                </c:pt>
                <c:pt idx="2">
                  <c:v>6670000</c:v>
                </c:pt>
                <c:pt idx="3">
                  <c:v>6785000</c:v>
                </c:pt>
                <c:pt idx="4">
                  <c:v>6900000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B6-4798-BF5F-021F2D5DD551}"/>
            </c:ext>
          </c:extLst>
        </c:ser>
        <c:ser>
          <c:idx val="1"/>
          <c:order val="1"/>
          <c:tx>
            <c:strRef>
              <c:f>'[1]1.'!$C$31</c:f>
              <c:strCache>
                <c:ptCount val="1"/>
                <c:pt idx="0">
                  <c:v>zaj. příjem v CZK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'[1]1.'!$A$32:$A$36</c:f>
              <c:numCache>
                <c:formatCode>0.000</c:formatCode>
                <c:ptCount val="5"/>
                <c:pt idx="0">
                  <c:v>2.8</c:v>
                </c:pt>
                <c:pt idx="1">
                  <c:v>2.85</c:v>
                </c:pt>
                <c:pt idx="2">
                  <c:v>2.9</c:v>
                </c:pt>
                <c:pt idx="3">
                  <c:v>2.95</c:v>
                </c:pt>
                <c:pt idx="4">
                  <c:v>3</c:v>
                </c:pt>
              </c:numCache>
            </c:numRef>
          </c:cat>
          <c:val>
            <c:numRef>
              <c:f>'[1]1.'!$C$32:$C$36</c:f>
              <c:numCache>
                <c:formatCode>General</c:formatCode>
                <c:ptCount val="5"/>
                <c:pt idx="0">
                  <c:v>6670000</c:v>
                </c:pt>
                <c:pt idx="1">
                  <c:v>6670000</c:v>
                </c:pt>
                <c:pt idx="2">
                  <c:v>6670000</c:v>
                </c:pt>
                <c:pt idx="3">
                  <c:v>6670000</c:v>
                </c:pt>
                <c:pt idx="4">
                  <c:v>6670000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6-4798-BF5F-021F2D5DD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765760"/>
        <c:axId val="599788304"/>
      </c:lineChart>
      <c:catAx>
        <c:axId val="690765760"/>
        <c:scaling>
          <c:orientation val="minMax"/>
        </c:scaling>
        <c:delete val="0"/>
        <c:axPos val="b"/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99788304"/>
        <c:crosses val="autoZero"/>
        <c:auto val="1"/>
        <c:lblAlgn val="ctr"/>
        <c:lblOffset val="100"/>
        <c:noMultiLvlLbl val="0"/>
      </c:catAx>
      <c:valAx>
        <c:axId val="59978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907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'[2]3.'!$B$18</c:f>
              <c:strCache>
                <c:ptCount val="1"/>
                <c:pt idx="0">
                  <c:v>nezaj. výdej v 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'[2]3.'!$A$19:$A$23</c:f>
              <c:numCache>
                <c:formatCode>General</c:formatCode>
                <c:ptCount val="5"/>
                <c:pt idx="0">
                  <c:v>1.1240000000000001</c:v>
                </c:pt>
                <c:pt idx="1">
                  <c:v>1.1739999999999999</c:v>
                </c:pt>
                <c:pt idx="2">
                  <c:v>1.224</c:v>
                </c:pt>
                <c:pt idx="3">
                  <c:v>1.274</c:v>
                </c:pt>
                <c:pt idx="4">
                  <c:v>1.3240000000000001</c:v>
                </c:pt>
              </c:numCache>
            </c:numRef>
          </c:cat>
          <c:val>
            <c:numRef>
              <c:f>'[2]3.'!$B$19:$B$23</c:f>
              <c:numCache>
                <c:formatCode>General</c:formatCode>
                <c:ptCount val="5"/>
                <c:pt idx="0">
                  <c:v>2669039.1459074728</c:v>
                </c:pt>
                <c:pt idx="1">
                  <c:v>2555366.2691652472</c:v>
                </c:pt>
                <c:pt idx="2">
                  <c:v>2450980.3921568627</c:v>
                </c:pt>
                <c:pt idx="3">
                  <c:v>2354788.0690737832</c:v>
                </c:pt>
                <c:pt idx="4">
                  <c:v>2265861.0271903323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E-4D51-8EBD-584627B0A398}"/>
            </c:ext>
          </c:extLst>
        </c:ser>
        <c:ser>
          <c:idx val="1"/>
          <c:order val="1"/>
          <c:tx>
            <c:strRef>
              <c:f>'[2]3.'!$C$18</c:f>
              <c:strCache>
                <c:ptCount val="1"/>
                <c:pt idx="0">
                  <c:v>zaj. výdej v EUR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'[2]3.'!$A$19:$A$23</c:f>
              <c:numCache>
                <c:formatCode>General</c:formatCode>
                <c:ptCount val="5"/>
                <c:pt idx="0">
                  <c:v>1.1240000000000001</c:v>
                </c:pt>
                <c:pt idx="1">
                  <c:v>1.1739999999999999</c:v>
                </c:pt>
                <c:pt idx="2">
                  <c:v>1.224</c:v>
                </c:pt>
                <c:pt idx="3">
                  <c:v>1.274</c:v>
                </c:pt>
                <c:pt idx="4">
                  <c:v>1.3240000000000001</c:v>
                </c:pt>
              </c:numCache>
            </c:numRef>
          </c:cat>
          <c:val>
            <c:numRef>
              <c:f>'[2]3.'!$C$19:$C$23</c:f>
              <c:numCache>
                <c:formatCode>General</c:formatCode>
                <c:ptCount val="5"/>
                <c:pt idx="0">
                  <c:v>2450980.3921568627</c:v>
                </c:pt>
                <c:pt idx="1">
                  <c:v>2450980.3921568627</c:v>
                </c:pt>
                <c:pt idx="2">
                  <c:v>2450980.3921568627</c:v>
                </c:pt>
                <c:pt idx="3">
                  <c:v>2450980.3921568627</c:v>
                </c:pt>
                <c:pt idx="4">
                  <c:v>2450980.3921568627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E-4D51-8EBD-584627B0A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685312"/>
        <c:axId val="367686096"/>
      </c:lineChart>
      <c:catAx>
        <c:axId val="36768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7686096"/>
        <c:crosses val="autoZero"/>
        <c:auto val="1"/>
        <c:lblAlgn val="ctr"/>
        <c:lblOffset val="100"/>
        <c:noMultiLvlLbl val="0"/>
      </c:catAx>
      <c:valAx>
        <c:axId val="36768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768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10</xdr:col>
      <xdr:colOff>420009</xdr:colOff>
      <xdr:row>19</xdr:row>
      <xdr:rowOff>181346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D79020E-739F-41E7-A98B-A1A0D83E8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0"/>
          <a:ext cx="6516009" cy="2657846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22</xdr:col>
      <xdr:colOff>381904</xdr:colOff>
      <xdr:row>19</xdr:row>
      <xdr:rowOff>152767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622F90A-5F0E-4FA5-9548-76B32C3DA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857250"/>
          <a:ext cx="6477904" cy="2629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10</xdr:col>
      <xdr:colOff>420009</xdr:colOff>
      <xdr:row>19</xdr:row>
      <xdr:rowOff>181346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6E83F17-4238-4BD2-B16D-7CBB9322A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0"/>
          <a:ext cx="6516009" cy="26578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10</xdr:col>
      <xdr:colOff>420009</xdr:colOff>
      <xdr:row>19</xdr:row>
      <xdr:rowOff>181346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74F8A17-1AEC-4D9D-BB7E-40E765E85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0"/>
          <a:ext cx="6516009" cy="2657846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22</xdr:col>
      <xdr:colOff>381904</xdr:colOff>
      <xdr:row>19</xdr:row>
      <xdr:rowOff>152767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EEF3DFB-2EA3-4DE0-A12A-D53974477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1238250"/>
          <a:ext cx="6477904" cy="2629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39</xdr:row>
      <xdr:rowOff>158750</xdr:rowOff>
    </xdr:from>
    <xdr:to>
      <xdr:col>8</xdr:col>
      <xdr:colOff>349250</xdr:colOff>
      <xdr:row>52</xdr:row>
      <xdr:rowOff>158750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76EC60F-B842-4467-A780-B7B9364D5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0.20625</cdr:x>
      <cdr:y>0.3687</cdr:y>
    </cdr:from>
    <cdr:to>
      <cdr:x>0.33879</cdr:x>
      <cdr:y>0.44297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DF1853C9-C43B-4DD3-9EF2-FFE45124F172}"/>
            </a:ext>
          </a:extLst>
        </cdr:cNvPr>
        <cdr:cNvSpPr txBox="1"/>
      </cdr:nvSpPr>
      <cdr:spPr>
        <a:xfrm xmlns:a="http://schemas.openxmlformats.org/drawingml/2006/main">
          <a:off x="879475" y="882650"/>
          <a:ext cx="565150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/>
            <a:t>Zisk</a:t>
          </a:r>
        </a:p>
      </cdr:txBody>
    </cdr:sp>
  </cdr:relSizeAnchor>
  <cdr:relSizeAnchor xmlns:cdr="http://schemas.openxmlformats.org/drawingml/2006/chartDrawing">
    <cdr:from>
      <cdr:x>0.7729</cdr:x>
      <cdr:y>0.21751</cdr:y>
    </cdr:from>
    <cdr:to>
      <cdr:x>0.90544</cdr:x>
      <cdr:y>0.29178</cdr:y>
    </cdr:to>
    <cdr:sp macro="" textlink="">
      <cdr:nvSpPr>
        <cdr:cNvPr id="3" name="TextovéPole 1">
          <a:extLst xmlns:a="http://schemas.openxmlformats.org/drawingml/2006/main">
            <a:ext uri="{FF2B5EF4-FFF2-40B4-BE49-F238E27FC236}">
              <a16:creationId xmlns:a16="http://schemas.microsoft.com/office/drawing/2014/main" id="{DCEF9B8F-B851-4C7B-95A1-07CD5913A7D9}"/>
            </a:ext>
          </a:extLst>
        </cdr:cNvPr>
        <cdr:cNvSpPr txBox="1"/>
      </cdr:nvSpPr>
      <cdr:spPr>
        <a:xfrm xmlns:a="http://schemas.openxmlformats.org/drawingml/2006/main">
          <a:off x="3295650" y="520700"/>
          <a:ext cx="565150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100"/>
            <a:t>Ztráta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351790</xdr:colOff>
      <xdr:row>25</xdr:row>
      <xdr:rowOff>63500</xdr:rowOff>
    </xdr:from>
    <xdr:to>
      <xdr:col>13</xdr:col>
      <xdr:colOff>46990</xdr:colOff>
      <xdr:row>40</xdr:row>
      <xdr:rowOff>63500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E3AA0F1-7674-4612-A202-91625112C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480060</xdr:colOff>
      <xdr:row>27</xdr:row>
      <xdr:rowOff>175260</xdr:rowOff>
    </xdr:from>
    <xdr:to>
      <xdr:col>7</xdr:col>
      <xdr:colOff>373380</xdr:colOff>
      <xdr:row>28</xdr:row>
      <xdr:rowOff>144780</xdr:rowOff>
    </xdr:to>
    <xdr:sp macro="" textlink="">
      <xdr:nvSpPr>
        <xdr:cNvPr id="3" name="TextovéPole 1">
          <a:extLst>
            <a:ext uri="{FF2B5EF4-FFF2-40B4-BE49-F238E27FC236}">
              <a16:creationId xmlns:a16="http://schemas.microsoft.com/office/drawing/2014/main" id="{01EBFA1B-59F0-4ECB-B615-50E5E6D85910}"/>
            </a:ext>
          </a:extLst>
        </xdr:cNvPr>
        <xdr:cNvSpPr txBox="1"/>
      </xdr:nvSpPr>
      <xdr:spPr>
        <a:xfrm>
          <a:off x="4137660" y="5509260"/>
          <a:ext cx="502920" cy="160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/>
        <a:p>
          <a:pPr>
            <a:spcAft>
              <a:spcPts val="0"/>
            </a:spcAft>
          </a:pPr>
          <a:r>
            <a:rPr lang="cs-CZ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ZISK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502920</xdr:colOff>
      <xdr:row>30</xdr:row>
      <xdr:rowOff>68580</xdr:rowOff>
    </xdr:from>
    <xdr:to>
      <xdr:col>11</xdr:col>
      <xdr:colOff>396240</xdr:colOff>
      <xdr:row>31</xdr:row>
      <xdr:rowOff>38100</xdr:rowOff>
    </xdr:to>
    <xdr:sp macro="" textlink="">
      <xdr:nvSpPr>
        <xdr:cNvPr id="4" name="TextovéPole 1">
          <a:extLst>
            <a:ext uri="{FF2B5EF4-FFF2-40B4-BE49-F238E27FC236}">
              <a16:creationId xmlns:a16="http://schemas.microsoft.com/office/drawing/2014/main" id="{CDEA1B7D-4193-4230-95C7-5F262A42CB28}"/>
            </a:ext>
          </a:extLst>
        </xdr:cNvPr>
        <xdr:cNvSpPr txBox="1"/>
      </xdr:nvSpPr>
      <xdr:spPr>
        <a:xfrm>
          <a:off x="6598920" y="5974080"/>
          <a:ext cx="626745" cy="160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/>
        <a:p>
          <a:pPr>
            <a:spcAft>
              <a:spcPts val="0"/>
            </a:spcAft>
          </a:pPr>
          <a:r>
            <a:rPr lang="cs-CZ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ZTRÁTA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m0002/Dropbox/OPF/V&#253;uka/NPMFM/FIU_MFM_S05_&#345;e&#353;en&#23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m0002/Dropbox/OPF/V&#253;uka/NPMFM/FIU_NPMFM_&#344;e&#353;en&#237;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"/>
      <sheetName val="2."/>
    </sheetNames>
    <sheetDataSet>
      <sheetData sheetId="0">
        <row r="31">
          <cell r="B31" t="str">
            <v>nezaj. příjem v CZK</v>
          </cell>
          <cell r="C31" t="str">
            <v>zaj. příjem v CZK</v>
          </cell>
        </row>
        <row r="32">
          <cell r="A32">
            <v>2.8</v>
          </cell>
          <cell r="B32">
            <v>6440000</v>
          </cell>
          <cell r="C32">
            <v>6670000</v>
          </cell>
        </row>
        <row r="33">
          <cell r="A33">
            <v>2.85</v>
          </cell>
          <cell r="B33">
            <v>6555000</v>
          </cell>
          <cell r="C33">
            <v>6670000</v>
          </cell>
        </row>
        <row r="34">
          <cell r="A34">
            <v>2.9</v>
          </cell>
          <cell r="B34">
            <v>6670000</v>
          </cell>
          <cell r="C34">
            <v>6670000</v>
          </cell>
        </row>
        <row r="35">
          <cell r="A35">
            <v>2.95</v>
          </cell>
          <cell r="B35">
            <v>6785000</v>
          </cell>
          <cell r="C35">
            <v>6670000</v>
          </cell>
        </row>
        <row r="36">
          <cell r="A36">
            <v>3</v>
          </cell>
          <cell r="B36">
            <v>6900000</v>
          </cell>
          <cell r="C36">
            <v>6670000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"/>
      <sheetName val="2."/>
      <sheetName val="3."/>
    </sheetNames>
    <sheetDataSet>
      <sheetData sheetId="0" refreshError="1"/>
      <sheetData sheetId="1" refreshError="1"/>
      <sheetData sheetId="2">
        <row r="18">
          <cell r="B18" t="str">
            <v>nezaj. výdej v EUR</v>
          </cell>
          <cell r="C18" t="str">
            <v>zaj. výdej v EUR</v>
          </cell>
        </row>
        <row r="19">
          <cell r="A19">
            <v>1.1240000000000001</v>
          </cell>
          <cell r="B19">
            <v>2669039.1459074728</v>
          </cell>
          <cell r="C19">
            <v>2450980.3921568627</v>
          </cell>
        </row>
        <row r="20">
          <cell r="A20">
            <v>1.1739999999999999</v>
          </cell>
          <cell r="B20">
            <v>2555366.2691652472</v>
          </cell>
          <cell r="C20">
            <v>2450980.3921568627</v>
          </cell>
        </row>
        <row r="21">
          <cell r="A21">
            <v>1.224</v>
          </cell>
          <cell r="B21">
            <v>2450980.3921568627</v>
          </cell>
          <cell r="C21">
            <v>2450980.3921568627</v>
          </cell>
        </row>
        <row r="22">
          <cell r="A22">
            <v>1.274</v>
          </cell>
          <cell r="B22">
            <v>2354788.0690737832</v>
          </cell>
          <cell r="C22">
            <v>2450980.3921568627</v>
          </cell>
        </row>
        <row r="23">
          <cell r="A23">
            <v>1.3240000000000001</v>
          </cell>
          <cell r="B23">
            <v>2265861.0271903323</v>
          </cell>
          <cell r="C23">
            <v>2450980.3921568627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9DD7D-A282-4975-903A-013512704C50}">
  <dimension ref="A1:T32"/>
  <sheetViews>
    <sheetView tabSelected="1" workbookViewId="0"/>
  </sheetViews>
  <sheetFormatPr defaultRowHeight="15" x14ac:dyDescent="0.25"/>
  <sheetData>
    <row r="1" spans="1:1" ht="18.75" x14ac:dyDescent="0.3">
      <c r="A1" s="1" t="s">
        <v>5</v>
      </c>
    </row>
    <row r="2" spans="1:1" ht="18.75" x14ac:dyDescent="0.3">
      <c r="A2" s="1" t="s">
        <v>6</v>
      </c>
    </row>
    <row r="3" spans="1:1" x14ac:dyDescent="0.25">
      <c r="A3" t="s">
        <v>7</v>
      </c>
    </row>
    <row r="5" spans="1:1" s="3" customFormat="1" x14ac:dyDescent="0.25">
      <c r="A5" s="3" t="s">
        <v>12</v>
      </c>
    </row>
    <row r="6" spans="1:1" s="3" customFormat="1" x14ac:dyDescent="0.25"/>
    <row r="22" spans="1:20" x14ac:dyDescent="0.25">
      <c r="A22" s="2" t="s">
        <v>16</v>
      </c>
      <c r="B22" s="2"/>
      <c r="C22" s="2">
        <v>100000</v>
      </c>
      <c r="D22" s="2" t="s">
        <v>17</v>
      </c>
      <c r="E22" s="2"/>
      <c r="F22" s="2"/>
      <c r="G22" s="2"/>
      <c r="H22" s="2"/>
      <c r="M22" s="2" t="s">
        <v>23</v>
      </c>
      <c r="N22" s="2"/>
      <c r="O22" s="2">
        <v>100000</v>
      </c>
      <c r="P22" s="2" t="s">
        <v>24</v>
      </c>
      <c r="Q22" s="2"/>
      <c r="R22" s="2"/>
      <c r="S22" s="2"/>
      <c r="T22" s="2"/>
    </row>
    <row r="23" spans="1:20" x14ac:dyDescent="0.25">
      <c r="A23" s="2"/>
      <c r="B23" s="2"/>
      <c r="C23" s="2"/>
      <c r="D23" s="2"/>
      <c r="E23" s="2"/>
      <c r="F23" s="2"/>
      <c r="G23" s="2"/>
      <c r="H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3" t="s">
        <v>15</v>
      </c>
      <c r="B24" s="2"/>
      <c r="C24" s="2"/>
      <c r="D24" s="2"/>
      <c r="E24" s="2"/>
      <c r="F24" s="2"/>
      <c r="G24" s="2"/>
      <c r="H24" s="2"/>
      <c r="M24" s="3" t="s">
        <v>13</v>
      </c>
      <c r="N24" s="2"/>
      <c r="O24" s="2"/>
      <c r="P24" s="2"/>
      <c r="Q24" s="2"/>
      <c r="R24" s="2"/>
      <c r="S24" s="2"/>
      <c r="T24" s="2"/>
    </row>
    <row r="25" spans="1:20" x14ac:dyDescent="0.25">
      <c r="A25" s="2" t="s">
        <v>21</v>
      </c>
      <c r="B25" s="2"/>
      <c r="C25" s="2"/>
      <c r="D25" s="2"/>
      <c r="E25" s="2"/>
      <c r="F25" s="2"/>
      <c r="G25" s="2"/>
      <c r="H25" s="2"/>
      <c r="M25" s="2" t="s">
        <v>25</v>
      </c>
      <c r="N25" s="2"/>
      <c r="O25" s="2"/>
      <c r="P25" s="2"/>
      <c r="Q25" s="2"/>
      <c r="R25" s="2"/>
      <c r="S25" s="2"/>
      <c r="T25" s="2"/>
    </row>
    <row r="26" spans="1:20" x14ac:dyDescent="0.25">
      <c r="A26" s="2" t="s">
        <v>19</v>
      </c>
      <c r="B26" s="2"/>
      <c r="C26" s="2"/>
      <c r="D26" s="2"/>
      <c r="E26" s="2"/>
      <c r="F26" s="2"/>
      <c r="G26" s="4">
        <v>24.49</v>
      </c>
      <c r="H26" s="2" t="s">
        <v>18</v>
      </c>
      <c r="M26" s="2" t="s">
        <v>26</v>
      </c>
      <c r="N26" s="2"/>
      <c r="O26" s="2"/>
      <c r="P26" s="2"/>
      <c r="Q26" s="2"/>
      <c r="R26" s="2"/>
      <c r="S26" s="4">
        <v>5.585</v>
      </c>
      <c r="T26" s="2" t="s">
        <v>27</v>
      </c>
    </row>
    <row r="28" spans="1:20" x14ac:dyDescent="0.25">
      <c r="A28" s="2" t="s">
        <v>36</v>
      </c>
      <c r="B28" s="2"/>
      <c r="C28" s="2"/>
      <c r="D28" s="2" t="s">
        <v>22</v>
      </c>
      <c r="E28" s="2"/>
      <c r="F28" s="2"/>
      <c r="G28" s="3">
        <f>C22*G26</f>
        <v>2449000</v>
      </c>
      <c r="H28" s="3" t="s">
        <v>20</v>
      </c>
      <c r="M28" s="2" t="s">
        <v>14</v>
      </c>
      <c r="N28" s="2"/>
      <c r="O28" s="2"/>
      <c r="P28" s="2" t="s">
        <v>28</v>
      </c>
      <c r="Q28" s="2"/>
      <c r="R28" s="2"/>
      <c r="S28" s="3">
        <f>O22*S26</f>
        <v>558500</v>
      </c>
      <c r="T28" s="3" t="s">
        <v>20</v>
      </c>
    </row>
    <row r="32" spans="1:20" x14ac:dyDescent="0.25">
      <c r="A32" s="3" t="s">
        <v>29</v>
      </c>
      <c r="B32" s="3"/>
      <c r="E32" s="3">
        <f>G28+S28</f>
        <v>3007500</v>
      </c>
      <c r="F32" s="3" t="s">
        <v>20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5D274-51BB-45AD-8401-1EE67AFDCB9A}">
  <dimension ref="A1:U32"/>
  <sheetViews>
    <sheetView workbookViewId="0"/>
  </sheetViews>
  <sheetFormatPr defaultRowHeight="15" x14ac:dyDescent="0.25"/>
  <sheetData>
    <row r="1" spans="1:21" ht="18.75" x14ac:dyDescent="0.3">
      <c r="A1" s="1" t="s">
        <v>9</v>
      </c>
    </row>
    <row r="2" spans="1:21" ht="18.75" x14ac:dyDescent="0.3">
      <c r="A2" s="1" t="s">
        <v>8</v>
      </c>
    </row>
    <row r="3" spans="1:21" x14ac:dyDescent="0.25">
      <c r="A3" t="s">
        <v>7</v>
      </c>
    </row>
    <row r="5" spans="1:21" x14ac:dyDescent="0.25">
      <c r="A5" s="3" t="s">
        <v>12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22" spans="1:20" x14ac:dyDescent="0.25">
      <c r="A22" s="2" t="s">
        <v>30</v>
      </c>
      <c r="B22" s="2"/>
      <c r="C22" s="2">
        <v>100000</v>
      </c>
      <c r="D22" s="2" t="s">
        <v>17</v>
      </c>
      <c r="E22" s="2"/>
      <c r="F22" s="2"/>
      <c r="G22" s="2"/>
      <c r="H22" s="2"/>
      <c r="M22" s="2" t="s">
        <v>31</v>
      </c>
      <c r="N22" s="2"/>
      <c r="O22" s="2">
        <v>100000</v>
      </c>
      <c r="P22" s="2" t="s">
        <v>24</v>
      </c>
      <c r="Q22" s="2"/>
      <c r="R22" s="2"/>
      <c r="S22" s="2"/>
      <c r="T22" s="2"/>
    </row>
    <row r="23" spans="1:20" x14ac:dyDescent="0.25">
      <c r="A23" s="2"/>
      <c r="B23" s="2"/>
      <c r="C23" s="2"/>
      <c r="D23" s="2"/>
      <c r="E23" s="2"/>
      <c r="F23" s="2"/>
      <c r="G23" s="2"/>
      <c r="H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3" t="s">
        <v>32</v>
      </c>
      <c r="B24" s="2"/>
      <c r="C24" s="2"/>
      <c r="D24" s="2"/>
      <c r="E24" s="2"/>
      <c r="F24" s="2"/>
      <c r="G24" s="2"/>
      <c r="H24" s="2"/>
      <c r="M24" s="3" t="s">
        <v>33</v>
      </c>
      <c r="N24" s="2"/>
      <c r="O24" s="2"/>
      <c r="P24" s="2"/>
      <c r="Q24" s="2"/>
      <c r="R24" s="2"/>
      <c r="S24" s="2"/>
      <c r="T24" s="2"/>
    </row>
    <row r="25" spans="1:20" x14ac:dyDescent="0.25">
      <c r="A25" s="2" t="s">
        <v>34</v>
      </c>
      <c r="B25" s="2"/>
      <c r="C25" s="2"/>
      <c r="D25" s="2"/>
      <c r="E25" s="2"/>
      <c r="F25" s="2"/>
      <c r="G25" s="2"/>
      <c r="H25" s="2"/>
      <c r="M25" s="2" t="s">
        <v>38</v>
      </c>
      <c r="N25" s="2"/>
      <c r="O25" s="2"/>
      <c r="P25" s="2"/>
      <c r="Q25" s="2"/>
      <c r="R25" s="2"/>
      <c r="S25" s="2"/>
      <c r="T25" s="2"/>
    </row>
    <row r="26" spans="1:20" x14ac:dyDescent="0.25">
      <c r="A26" s="2" t="s">
        <v>35</v>
      </c>
      <c r="B26" s="2"/>
      <c r="C26" s="2"/>
      <c r="D26" s="2"/>
      <c r="E26" s="2"/>
      <c r="F26" s="2"/>
      <c r="G26" s="4">
        <v>24.579000000000001</v>
      </c>
      <c r="H26" s="2" t="s">
        <v>18</v>
      </c>
      <c r="M26" s="2" t="s">
        <v>39</v>
      </c>
      <c r="N26" s="2"/>
      <c r="O26" s="2"/>
      <c r="P26" s="2"/>
      <c r="Q26" s="2"/>
      <c r="R26" s="2"/>
      <c r="S26" s="4">
        <v>5.6159999999999997</v>
      </c>
      <c r="T26" s="2" t="s">
        <v>27</v>
      </c>
    </row>
    <row r="28" spans="1:20" x14ac:dyDescent="0.25">
      <c r="A28" s="2" t="s">
        <v>36</v>
      </c>
      <c r="B28" s="2"/>
      <c r="C28" s="2"/>
      <c r="D28" s="2" t="s">
        <v>37</v>
      </c>
      <c r="E28" s="2"/>
      <c r="F28" s="2"/>
      <c r="G28" s="3">
        <f>C22*G26</f>
        <v>2457900</v>
      </c>
      <c r="H28" s="3" t="s">
        <v>20</v>
      </c>
      <c r="M28" s="2" t="s">
        <v>14</v>
      </c>
      <c r="N28" s="2"/>
      <c r="O28" s="2"/>
      <c r="P28" s="2" t="s">
        <v>40</v>
      </c>
      <c r="Q28" s="2"/>
      <c r="R28" s="2"/>
      <c r="S28" s="3">
        <f>O22*S26</f>
        <v>561600</v>
      </c>
      <c r="T28" s="3" t="s">
        <v>20</v>
      </c>
    </row>
    <row r="32" spans="1:20" x14ac:dyDescent="0.25">
      <c r="A32" s="3" t="s">
        <v>29</v>
      </c>
      <c r="B32" s="3"/>
      <c r="E32" s="3">
        <f>G28+S28</f>
        <v>3019500</v>
      </c>
      <c r="F32" s="3" t="s">
        <v>20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workbookViewId="0"/>
  </sheetViews>
  <sheetFormatPr defaultRowHeight="15" x14ac:dyDescent="0.25"/>
  <sheetData>
    <row r="1" spans="1:5" ht="18.75" x14ac:dyDescent="0.3">
      <c r="A1" s="1" t="s">
        <v>10</v>
      </c>
    </row>
    <row r="2" spans="1:5" ht="18.75" x14ac:dyDescent="0.3">
      <c r="A2" s="1" t="s">
        <v>0</v>
      </c>
    </row>
    <row r="3" spans="1:5" ht="18.75" x14ac:dyDescent="0.3">
      <c r="A3" s="1" t="s">
        <v>1</v>
      </c>
    </row>
    <row r="4" spans="1:5" ht="18.75" x14ac:dyDescent="0.3">
      <c r="A4" s="1" t="s">
        <v>2</v>
      </c>
    </row>
    <row r="7" spans="1:5" x14ac:dyDescent="0.25">
      <c r="A7" s="2" t="s">
        <v>41</v>
      </c>
    </row>
    <row r="8" spans="1:5" x14ac:dyDescent="0.25">
      <c r="A8" s="2" t="s">
        <v>42</v>
      </c>
    </row>
    <row r="10" spans="1:5" ht="18" x14ac:dyDescent="0.35">
      <c r="C10" s="2" t="s">
        <v>43</v>
      </c>
    </row>
    <row r="13" spans="1:5" ht="15.75" x14ac:dyDescent="0.25">
      <c r="C13" s="5" t="s">
        <v>44</v>
      </c>
      <c r="E13" s="5" t="s">
        <v>45</v>
      </c>
    </row>
    <row r="14" spans="1:5" ht="15.75" x14ac:dyDescent="0.25">
      <c r="A14" s="5" t="s">
        <v>46</v>
      </c>
      <c r="C14" s="6">
        <v>2.9319999999999999</v>
      </c>
      <c r="E14" s="6">
        <v>2.9470000000000001</v>
      </c>
    </row>
    <row r="15" spans="1:5" ht="15.75" x14ac:dyDescent="0.25">
      <c r="A15" s="5" t="s">
        <v>47</v>
      </c>
      <c r="C15" s="7" t="s">
        <v>48</v>
      </c>
      <c r="D15" s="8" t="s">
        <v>49</v>
      </c>
      <c r="E15" s="7" t="s">
        <v>50</v>
      </c>
    </row>
    <row r="16" spans="1:5" ht="15.75" x14ac:dyDescent="0.25">
      <c r="A16" s="9" t="s">
        <v>51</v>
      </c>
      <c r="C16" s="10">
        <f>C14-0.032</f>
        <v>2.9</v>
      </c>
      <c r="E16" s="11">
        <f>E14-0.027</f>
        <v>2.92</v>
      </c>
    </row>
    <row r="18" spans="1:9" x14ac:dyDescent="0.25">
      <c r="A18" s="2" t="s">
        <v>52</v>
      </c>
    </row>
    <row r="19" spans="1:9" x14ac:dyDescent="0.25">
      <c r="A19" s="2" t="s">
        <v>53</v>
      </c>
    </row>
    <row r="20" spans="1:9" x14ac:dyDescent="0.25">
      <c r="A20" s="2" t="s">
        <v>54</v>
      </c>
    </row>
    <row r="22" spans="1:9" x14ac:dyDescent="0.25">
      <c r="A22" s="2" t="s">
        <v>55</v>
      </c>
    </row>
    <row r="23" spans="1:9" x14ac:dyDescent="0.25">
      <c r="A23" s="2"/>
    </row>
    <row r="24" spans="1:9" x14ac:dyDescent="0.25">
      <c r="B24" s="2" t="s">
        <v>56</v>
      </c>
      <c r="C24" s="2"/>
      <c r="D24" s="2">
        <v>2300000</v>
      </c>
      <c r="E24" s="2" t="s">
        <v>57</v>
      </c>
    </row>
    <row r="26" spans="1:9" x14ac:dyDescent="0.25">
      <c r="B26" s="2" t="s">
        <v>58</v>
      </c>
      <c r="C26" s="2"/>
      <c r="D26" s="2"/>
      <c r="E26" s="12" t="s">
        <v>59</v>
      </c>
      <c r="F26" s="2"/>
      <c r="G26" s="2"/>
      <c r="H26" s="3">
        <f>D24*C16</f>
        <v>6670000</v>
      </c>
      <c r="I26" s="2" t="s">
        <v>20</v>
      </c>
    </row>
    <row r="27" spans="1:9" x14ac:dyDescent="0.25">
      <c r="B27" s="2"/>
      <c r="C27" s="2"/>
      <c r="D27" s="2"/>
      <c r="E27" s="2"/>
      <c r="F27" s="13" t="s">
        <v>60</v>
      </c>
      <c r="G27" s="2"/>
      <c r="H27" s="2"/>
    </row>
    <row r="29" spans="1:9" x14ac:dyDescent="0.25">
      <c r="A29" s="2" t="s">
        <v>61</v>
      </c>
    </row>
    <row r="30" spans="1:9" x14ac:dyDescent="0.25">
      <c r="A30" s="2" t="s">
        <v>62</v>
      </c>
    </row>
    <row r="32" spans="1:9" x14ac:dyDescent="0.25">
      <c r="A32" s="13" t="s">
        <v>63</v>
      </c>
      <c r="B32" s="2" t="s">
        <v>64</v>
      </c>
      <c r="C32" s="2" t="s">
        <v>65</v>
      </c>
    </row>
    <row r="33" spans="1:3" x14ac:dyDescent="0.25">
      <c r="A33" s="4">
        <v>2.8</v>
      </c>
      <c r="B33" s="2">
        <f>D24*A33</f>
        <v>6440000</v>
      </c>
      <c r="C33" s="3">
        <f>H26</f>
        <v>6670000</v>
      </c>
    </row>
    <row r="34" spans="1:3" x14ac:dyDescent="0.25">
      <c r="A34" s="4">
        <v>2.85</v>
      </c>
      <c r="B34" s="2">
        <f>D24*A34</f>
        <v>6555000</v>
      </c>
      <c r="C34" s="3">
        <f>H26</f>
        <v>6670000</v>
      </c>
    </row>
    <row r="35" spans="1:3" x14ac:dyDescent="0.25">
      <c r="A35" s="14">
        <v>2.9</v>
      </c>
      <c r="B35" s="3">
        <f>D24*A35</f>
        <v>6670000</v>
      </c>
      <c r="C35" s="3">
        <f>H26</f>
        <v>6670000</v>
      </c>
    </row>
    <row r="36" spans="1:3" x14ac:dyDescent="0.25">
      <c r="A36" s="4">
        <v>2.95</v>
      </c>
      <c r="B36" s="3">
        <f>D24*A36</f>
        <v>6785000</v>
      </c>
      <c r="C36" s="2">
        <f>H26</f>
        <v>6670000</v>
      </c>
    </row>
    <row r="37" spans="1:3" x14ac:dyDescent="0.25">
      <c r="A37" s="4">
        <v>3</v>
      </c>
      <c r="B37" s="3">
        <f>D24*A37</f>
        <v>6900000</v>
      </c>
      <c r="C37" s="2">
        <f>H26</f>
        <v>6670000</v>
      </c>
    </row>
    <row r="39" spans="1:3" x14ac:dyDescent="0.25">
      <c r="A39" s="2" t="s">
        <v>66</v>
      </c>
    </row>
    <row r="55" spans="1:1" x14ac:dyDescent="0.25">
      <c r="A55" s="2" t="s">
        <v>67</v>
      </c>
    </row>
    <row r="56" spans="1:1" x14ac:dyDescent="0.25">
      <c r="A56" s="2" t="s">
        <v>68</v>
      </c>
    </row>
    <row r="57" spans="1:1" x14ac:dyDescent="0.25">
      <c r="A57" s="2" t="s">
        <v>69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5"/>
  <sheetViews>
    <sheetView workbookViewId="0"/>
  </sheetViews>
  <sheetFormatPr defaultRowHeight="15" x14ac:dyDescent="0.25"/>
  <cols>
    <col min="11" max="11" width="12.7109375" customWidth="1"/>
  </cols>
  <sheetData>
    <row r="1" spans="1:16" ht="18.75" x14ac:dyDescent="0.3">
      <c r="A1" s="1" t="s">
        <v>11</v>
      </c>
    </row>
    <row r="2" spans="1:16" ht="18.75" x14ac:dyDescent="0.3">
      <c r="A2" s="1" t="s">
        <v>3</v>
      </c>
    </row>
    <row r="3" spans="1:16" ht="18.75" x14ac:dyDescent="0.3">
      <c r="A3" s="1" t="s">
        <v>4</v>
      </c>
    </row>
    <row r="5" spans="1:16" x14ac:dyDescent="0.25">
      <c r="A5" s="2" t="s">
        <v>70</v>
      </c>
    </row>
    <row r="6" spans="1:16" x14ac:dyDescent="0.25">
      <c r="A6" s="2" t="s">
        <v>71</v>
      </c>
    </row>
    <row r="8" spans="1:16" x14ac:dyDescent="0.25">
      <c r="B8" s="2" t="s">
        <v>72</v>
      </c>
      <c r="C8" s="2"/>
      <c r="D8" s="2">
        <v>3000000</v>
      </c>
      <c r="E8" s="2" t="s">
        <v>73</v>
      </c>
      <c r="F8" s="2"/>
      <c r="G8" s="2"/>
    </row>
    <row r="9" spans="1:16" x14ac:dyDescent="0.25">
      <c r="B9" s="2" t="s">
        <v>74</v>
      </c>
      <c r="C9" s="2"/>
      <c r="D9" s="2">
        <v>1.224</v>
      </c>
      <c r="E9" s="2" t="s">
        <v>75</v>
      </c>
      <c r="F9" s="2"/>
      <c r="G9" s="2"/>
      <c r="I9" s="15" t="s">
        <v>76</v>
      </c>
      <c r="J9" s="15"/>
      <c r="K9" s="16">
        <f>1/D9</f>
        <v>0.81699346405228757</v>
      </c>
      <c r="L9" s="15" t="s">
        <v>77</v>
      </c>
      <c r="M9" s="15" t="s">
        <v>78</v>
      </c>
    </row>
    <row r="10" spans="1:16" x14ac:dyDescent="0.25">
      <c r="B10" s="2"/>
      <c r="C10" s="2"/>
      <c r="D10" s="2"/>
      <c r="E10" s="2"/>
      <c r="F10" s="2"/>
      <c r="G10" s="2"/>
      <c r="I10" s="17"/>
      <c r="J10" s="17"/>
      <c r="K10" s="17"/>
      <c r="L10" s="17"/>
    </row>
    <row r="11" spans="1:16" x14ac:dyDescent="0.25">
      <c r="B11" s="2"/>
      <c r="C11" s="2"/>
      <c r="D11" s="2"/>
      <c r="E11" s="2"/>
      <c r="F11" s="2"/>
      <c r="G11" s="2"/>
      <c r="I11" s="17"/>
      <c r="J11" s="17"/>
      <c r="K11" s="17"/>
      <c r="L11" s="17"/>
    </row>
    <row r="12" spans="1:16" x14ac:dyDescent="0.25">
      <c r="B12" s="2" t="s">
        <v>79</v>
      </c>
      <c r="C12" s="2"/>
      <c r="D12" s="18" t="s">
        <v>80</v>
      </c>
      <c r="E12" s="2"/>
      <c r="F12" s="3">
        <f>D8/D9</f>
        <v>2450980.3921568627</v>
      </c>
      <c r="G12" s="3" t="s">
        <v>17</v>
      </c>
      <c r="I12" s="15" t="s">
        <v>79</v>
      </c>
      <c r="J12" s="15"/>
      <c r="K12" s="15" t="s">
        <v>81</v>
      </c>
      <c r="L12" s="15"/>
      <c r="M12" s="15"/>
      <c r="N12" s="19">
        <f>D8*K9</f>
        <v>2450980.3921568627</v>
      </c>
      <c r="O12" s="19" t="s">
        <v>17</v>
      </c>
      <c r="P12" s="15" t="s">
        <v>78</v>
      </c>
    </row>
    <row r="13" spans="1:16" x14ac:dyDescent="0.25">
      <c r="B13" s="2"/>
      <c r="C13" s="2"/>
      <c r="D13" s="20" t="s">
        <v>82</v>
      </c>
      <c r="E13" s="2"/>
      <c r="F13" s="2"/>
      <c r="G13" s="2"/>
      <c r="I13" s="15"/>
      <c r="J13" s="15"/>
      <c r="K13" s="15"/>
      <c r="L13" s="15"/>
      <c r="M13" s="15" t="s">
        <v>83</v>
      </c>
      <c r="N13" s="15"/>
      <c r="O13" s="15"/>
    </row>
    <row r="15" spans="1:16" x14ac:dyDescent="0.25">
      <c r="A15" s="2" t="s">
        <v>84</v>
      </c>
    </row>
    <row r="16" spans="1:16" x14ac:dyDescent="0.25">
      <c r="A16" s="2" t="s">
        <v>85</v>
      </c>
    </row>
    <row r="18" spans="1:3" x14ac:dyDescent="0.25">
      <c r="A18" s="13" t="s">
        <v>75</v>
      </c>
      <c r="B18" s="2" t="s">
        <v>86</v>
      </c>
      <c r="C18" s="2" t="s">
        <v>87</v>
      </c>
    </row>
    <row r="19" spans="1:3" ht="15.75" x14ac:dyDescent="0.25">
      <c r="A19" s="6">
        <v>1.1240000000000001</v>
      </c>
      <c r="B19" s="2">
        <f>D8/A19</f>
        <v>2669039.1459074728</v>
      </c>
      <c r="C19" s="3">
        <f>F12</f>
        <v>2450980.3921568627</v>
      </c>
    </row>
    <row r="20" spans="1:3" ht="15.75" x14ac:dyDescent="0.25">
      <c r="A20" s="6">
        <v>1.1739999999999999</v>
      </c>
      <c r="B20" s="2">
        <f>D8/A20</f>
        <v>2555366.2691652472</v>
      </c>
      <c r="C20" s="3">
        <f>F12</f>
        <v>2450980.3921568627</v>
      </c>
    </row>
    <row r="21" spans="1:3" ht="15.75" x14ac:dyDescent="0.25">
      <c r="A21" s="21">
        <v>1.224</v>
      </c>
      <c r="B21" s="3">
        <f>D8/A21</f>
        <v>2450980.3921568627</v>
      </c>
      <c r="C21" s="3">
        <f>F12</f>
        <v>2450980.3921568627</v>
      </c>
    </row>
    <row r="22" spans="1:3" ht="15.75" x14ac:dyDescent="0.25">
      <c r="A22" s="6">
        <v>1.274</v>
      </c>
      <c r="B22" s="3">
        <f>D8/A22</f>
        <v>2354788.0690737832</v>
      </c>
      <c r="C22" s="2">
        <f>F12</f>
        <v>2450980.3921568627</v>
      </c>
    </row>
    <row r="23" spans="1:3" ht="15.75" x14ac:dyDescent="0.25">
      <c r="A23" s="6">
        <v>1.3240000000000001</v>
      </c>
      <c r="B23" s="3">
        <f>D8/A23</f>
        <v>2265861.0271903323</v>
      </c>
      <c r="C23" s="2">
        <f>F12</f>
        <v>2450980.3921568627</v>
      </c>
    </row>
    <row r="26" spans="1:3" x14ac:dyDescent="0.25">
      <c r="A26" s="2" t="s">
        <v>66</v>
      </c>
    </row>
    <row r="43" spans="2:2" x14ac:dyDescent="0.25">
      <c r="B43" s="2" t="s">
        <v>88</v>
      </c>
    </row>
    <row r="44" spans="2:2" x14ac:dyDescent="0.25">
      <c r="B44" s="2" t="s">
        <v>89</v>
      </c>
    </row>
    <row r="45" spans="2:2" x14ac:dyDescent="0.25">
      <c r="B45" s="2" t="s">
        <v>90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1.</vt:lpstr>
      <vt:lpstr>2.</vt:lpstr>
      <vt:lpstr>3.</vt:lpstr>
      <vt:lpstr>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simakova</dc:creator>
  <cp:lastModifiedBy>Jana Šimáková</cp:lastModifiedBy>
  <dcterms:created xsi:type="dcterms:W3CDTF">2021-03-23T07:14:03Z</dcterms:created>
  <dcterms:modified xsi:type="dcterms:W3CDTF">2023-11-20T09:20:56Z</dcterms:modified>
</cp:coreProperties>
</file>