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240" yWindow="36" windowWidth="19320" windowHeight="8016" activeTab="2"/>
  </bookViews>
  <sheets>
    <sheet name="čokotyčky" sheetId="1" r:id="rId1"/>
    <sheet name="vážený průměr" sheetId="3" r:id="rId2"/>
    <sheet name="Skripta" sheetId="4" r:id="rId3"/>
    <sheet name="vzorce" sheetId="2" r:id="rId4"/>
  </sheets>
  <calcPr calcId="162913"/>
</workbook>
</file>

<file path=xl/calcChain.xml><?xml version="1.0" encoding="utf-8"?>
<calcChain xmlns="http://schemas.openxmlformats.org/spreadsheetml/2006/main">
  <c r="D29" i="3" l="1"/>
  <c r="C27" i="3"/>
  <c r="B27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5" i="3"/>
  <c r="J18" i="1"/>
  <c r="J17" i="1"/>
  <c r="J16" i="1"/>
  <c r="J15" i="1"/>
  <c r="J14" i="1"/>
  <c r="J13" i="1" l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<sst xmlns="http://schemas.openxmlformats.org/spreadsheetml/2006/main" count="71" uniqueCount="66">
  <si>
    <t>počet</t>
  </si>
  <si>
    <t>minimum</t>
  </si>
  <si>
    <t>maximum</t>
  </si>
  <si>
    <t>rozpětí</t>
  </si>
  <si>
    <t>součet</t>
  </si>
  <si>
    <t>modus</t>
  </si>
  <si>
    <t>medián</t>
  </si>
  <si>
    <t>rozptyl</t>
  </si>
  <si>
    <t>směrodatná odchylka</t>
  </si>
  <si>
    <t>variační koeficient</t>
  </si>
  <si>
    <t>Pozn.: Data považujte za populační výběr.</t>
  </si>
  <si>
    <t>Charakteristiky polohy:</t>
  </si>
  <si>
    <t>Modus:</t>
  </si>
  <si>
    <t>=MODE</t>
  </si>
  <si>
    <t>Medián:</t>
  </si>
  <si>
    <t xml:space="preserve"> =MEDIAN</t>
  </si>
  <si>
    <t xml:space="preserve">p-% kvantil </t>
  </si>
  <si>
    <t xml:space="preserve"> =PERCENTIL</t>
  </si>
  <si>
    <t>Populační průměr:</t>
  </si>
  <si>
    <t xml:space="preserve"> =PRŮMĚR</t>
  </si>
  <si>
    <t>Výběrový průměr:</t>
  </si>
  <si>
    <t>Geometrický průměr:</t>
  </si>
  <si>
    <t xml:space="preserve"> =GEOMEAN</t>
  </si>
  <si>
    <t>Charakteristiky variability:</t>
  </si>
  <si>
    <t>Variační rozpětí:</t>
  </si>
  <si>
    <t>Populační rozptyl:</t>
  </si>
  <si>
    <t xml:space="preserve"> =VAR</t>
  </si>
  <si>
    <t>Výběrový rozptyl:</t>
  </si>
  <si>
    <t xml:space="preserve"> =VAR.VÝBĚR</t>
  </si>
  <si>
    <t xml:space="preserve"> =SMODCH</t>
  </si>
  <si>
    <t xml:space="preserve"> =SMODCH.VÝBĚR</t>
  </si>
  <si>
    <t>Koeficient šikmosti:</t>
  </si>
  <si>
    <t xml:space="preserve"> =SKEW</t>
  </si>
  <si>
    <t>Koeficient špičatosti:</t>
  </si>
  <si>
    <t xml:space="preserve"> =KURT</t>
  </si>
  <si>
    <t>šikmost</t>
  </si>
  <si>
    <t>špičatost</t>
  </si>
  <si>
    <t>Vypočítejte jeho vážený studijní průměr.</t>
  </si>
  <si>
    <t>známka</t>
  </si>
  <si>
    <t>kredity</t>
  </si>
  <si>
    <t>V následující tabulce je uvedeno množství zakoupených čokoládových tyčinek evidovaných jednotlivými pokladnami maloobchodní prodejny během 2 týdnů.</t>
  </si>
  <si>
    <r>
      <rPr>
        <b/>
        <sz val="12"/>
        <color rgb="FF0070C0"/>
        <rFont val="Calibri"/>
        <family val="2"/>
        <charset val="238"/>
        <scheme val="minor"/>
      </rPr>
      <t>Úkol:</t>
    </r>
    <r>
      <rPr>
        <b/>
        <sz val="12"/>
        <color theme="1"/>
        <rFont val="Calibri"/>
        <family val="2"/>
        <charset val="238"/>
        <scheme val="minor"/>
      </rPr>
      <t xml:space="preserve"> určete počet hodnot, minimum, maximum, rozpětí, součet, průměr, modus, medián, rozptyl, směrodatnou odchylku a variační koeficient, šikmost, špičatost.</t>
    </r>
  </si>
  <si>
    <t>aritmetický průměr</t>
  </si>
  <si>
    <t>V následující tabulce jsou uvedeny studijní výsledky vysokoškolského studenta.</t>
  </si>
  <si>
    <t>Vážený aritmetický průměr:</t>
  </si>
  <si>
    <t>Variační koeficient:</t>
  </si>
  <si>
    <t>Excel 2013</t>
  </si>
  <si>
    <t xml:space="preserve">    nejčetnější hodnota</t>
  </si>
  <si>
    <t>=MODE.SNGL</t>
  </si>
  <si>
    <t xml:space="preserve">     prostřední hodnota</t>
  </si>
  <si>
    <r>
      <t>R=max x</t>
    </r>
    <r>
      <rPr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charset val="238"/>
        <scheme val="minor"/>
      </rPr>
      <t xml:space="preserve"> - min x</t>
    </r>
    <r>
      <rPr>
        <vertAlign val="subscript"/>
        <sz val="10"/>
        <rFont val="Arial"/>
        <family val="2"/>
      </rPr>
      <t>i</t>
    </r>
  </si>
  <si>
    <t xml:space="preserve"> =VAR.P</t>
  </si>
  <si>
    <t xml:space="preserve"> =VAR.S</t>
  </si>
  <si>
    <t>Populační sm. odchýlka:</t>
  </si>
  <si>
    <t xml:space="preserve"> =SMODCH.P</t>
  </si>
  <si>
    <t>Výběrová sm. odchýlka:</t>
  </si>
  <si>
    <t xml:space="preserve"> =SMODCH.VÝBĚR.S</t>
  </si>
  <si>
    <t>Nástroje → Analýza dat → Popisná statistika</t>
  </si>
  <si>
    <t>Histogram četnosti</t>
  </si>
  <si>
    <t>Sturgersovo pravidlo:</t>
  </si>
  <si>
    <t>Nástroje → Analýza dat → Histogram</t>
  </si>
  <si>
    <t>Vážené charakteristiky</t>
  </si>
  <si>
    <t>Vážený rozptyl:</t>
  </si>
  <si>
    <t>Vážená sm. odchýlka:</t>
  </si>
  <si>
    <t>vážený průměr:</t>
  </si>
  <si>
    <t>Test 1 ze skript strana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</si>
</sst>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vertAlign val="subscript"/>
      <sz val="10"/>
      <name val="Arial"/>
      <family val="2"/>
    </font>
    <font>
      <b/>
      <sz val="12"/>
      <color rgb="FF0070C0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Fill="1" applyAlignment="1">
      <alignment horizontal="right"/>
    </xf>
    <xf numFmtId="0" fontId="3" fillId="3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3" fillId="3" borderId="0" xfId="0" applyNumberFormat="1" applyFont="1" applyFill="1"/>
    <xf numFmtId="2" fontId="3" fillId="3" borderId="0" xfId="0" applyNumberFormat="1" applyFont="1" applyFill="1"/>
    <xf numFmtId="0" fontId="0" fillId="0" borderId="0" xfId="0" applyFill="1"/>
    <xf numFmtId="49" fontId="5" fillId="4" borderId="0" xfId="0" applyNumberFormat="1" applyFont="1" applyFill="1"/>
    <xf numFmtId="0" fontId="5" fillId="4" borderId="0" xfId="0" applyFont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8" fillId="0" borderId="0" xfId="0" applyFont="1"/>
    <xf numFmtId="0" fontId="9" fillId="3" borderId="0" xfId="0" applyFont="1" applyFill="1"/>
    <xf numFmtId="49" fontId="9" fillId="3" borderId="0" xfId="0" applyNumberFormat="1" applyFont="1" applyFill="1"/>
    <xf numFmtId="0" fontId="9" fillId="0" borderId="0" xfId="0" applyFont="1" applyFill="1"/>
    <xf numFmtId="0" fontId="0" fillId="4" borderId="0" xfId="0" applyFill="1"/>
    <xf numFmtId="0" fontId="0" fillId="6" borderId="1" xfId="0" applyFill="1" applyBorder="1"/>
    <xf numFmtId="0" fontId="0" fillId="0" borderId="1" xfId="0" applyBorder="1"/>
    <xf numFmtId="0" fontId="0" fillId="0" borderId="0" xfId="0" applyFill="1" applyBorder="1"/>
    <xf numFmtId="0" fontId="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e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563880</xdr:colOff>
          <xdr:row>7</xdr:row>
          <xdr:rowOff>7620</xdr:rowOff>
        </xdr:from>
        <xdr:to>
          <xdr:col>3</xdr:col>
          <xdr:colOff>175260</xdr:colOff>
          <xdr:row>9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</xdr:row>
          <xdr:rowOff>0</xdr:rowOff>
        </xdr:from>
        <xdr:to>
          <xdr:col>2</xdr:col>
          <xdr:colOff>160020</xdr:colOff>
          <xdr:row>3</xdr:row>
          <xdr:rowOff>22860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3</xdr:row>
          <xdr:rowOff>152400</xdr:rowOff>
        </xdr:from>
        <xdr:to>
          <xdr:col>2</xdr:col>
          <xdr:colOff>175260</xdr:colOff>
          <xdr:row>5</xdr:row>
          <xdr:rowOff>7620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563880</xdr:colOff>
          <xdr:row>9</xdr:row>
          <xdr:rowOff>7620</xdr:rowOff>
        </xdr:from>
        <xdr:to>
          <xdr:col>4</xdr:col>
          <xdr:colOff>175260</xdr:colOff>
          <xdr:row>11</xdr:row>
          <xdr:rowOff>114300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38100</xdr:rowOff>
        </xdr:from>
        <xdr:to>
          <xdr:col>4</xdr:col>
          <xdr:colOff>144780</xdr:colOff>
          <xdr:row>14</xdr:row>
          <xdr:rowOff>144780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15</xdr:row>
          <xdr:rowOff>99060</xdr:rowOff>
        </xdr:from>
        <xdr:to>
          <xdr:col>4</xdr:col>
          <xdr:colOff>533400</xdr:colOff>
          <xdr:row>17</xdr:row>
          <xdr:rowOff>38100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38100</xdr:rowOff>
        </xdr:from>
        <xdr:to>
          <xdr:col>4</xdr:col>
          <xdr:colOff>693420</xdr:colOff>
          <xdr:row>24</xdr:row>
          <xdr:rowOff>144780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25</xdr:row>
          <xdr:rowOff>30480</xdr:rowOff>
        </xdr:from>
        <xdr:to>
          <xdr:col>4</xdr:col>
          <xdr:colOff>792480</xdr:colOff>
          <xdr:row>27</xdr:row>
          <xdr:rowOff>137160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99060</xdr:rowOff>
        </xdr:from>
        <xdr:to>
          <xdr:col>4</xdr:col>
          <xdr:colOff>7620</xdr:colOff>
          <xdr:row>30</xdr:row>
          <xdr:rowOff>30480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31</xdr:row>
          <xdr:rowOff>68580</xdr:rowOff>
        </xdr:from>
        <xdr:to>
          <xdr:col>3</xdr:col>
          <xdr:colOff>601980</xdr:colOff>
          <xdr:row>33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30480</xdr:rowOff>
        </xdr:from>
        <xdr:to>
          <xdr:col>4</xdr:col>
          <xdr:colOff>259080</xdr:colOff>
          <xdr:row>36</xdr:row>
          <xdr:rowOff>99060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4</xdr:row>
          <xdr:rowOff>0</xdr:rowOff>
        </xdr:from>
        <xdr:to>
          <xdr:col>3</xdr:col>
          <xdr:colOff>160020</xdr:colOff>
          <xdr:row>5</xdr:row>
          <xdr:rowOff>22860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5</xdr:row>
          <xdr:rowOff>152400</xdr:rowOff>
        </xdr:from>
        <xdr:to>
          <xdr:col>3</xdr:col>
          <xdr:colOff>175260</xdr:colOff>
          <xdr:row>7</xdr:row>
          <xdr:rowOff>7620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47</xdr:row>
          <xdr:rowOff>0</xdr:rowOff>
        </xdr:from>
        <xdr:to>
          <xdr:col>5</xdr:col>
          <xdr:colOff>7620</xdr:colOff>
          <xdr:row>48</xdr:row>
          <xdr:rowOff>68580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53</xdr:row>
          <xdr:rowOff>0</xdr:rowOff>
        </xdr:from>
        <xdr:to>
          <xdr:col>4</xdr:col>
          <xdr:colOff>297180</xdr:colOff>
          <xdr:row>58</xdr:row>
          <xdr:rowOff>30480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61</xdr:row>
          <xdr:rowOff>22860</xdr:rowOff>
        </xdr:from>
        <xdr:to>
          <xdr:col>4</xdr:col>
          <xdr:colOff>708660</xdr:colOff>
          <xdr:row>66</xdr:row>
          <xdr:rowOff>45720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67</xdr:row>
          <xdr:rowOff>76200</xdr:rowOff>
        </xdr:from>
        <xdr:to>
          <xdr:col>4</xdr:col>
          <xdr:colOff>495300</xdr:colOff>
          <xdr:row>69</xdr:row>
          <xdr:rowOff>60960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38</xdr:row>
          <xdr:rowOff>60960</xdr:rowOff>
        </xdr:from>
        <xdr:to>
          <xdr:col>4</xdr:col>
          <xdr:colOff>38100</xdr:colOff>
          <xdr:row>41</xdr:row>
          <xdr:rowOff>38100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wmf"/><Relationship Id="rId26" Type="http://schemas.openxmlformats.org/officeDocument/2006/relationships/oleObject" Target="../embeddings/oleObject13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0.bin"/><Relationship Id="rId34" Type="http://schemas.openxmlformats.org/officeDocument/2006/relationships/image" Target="../media/image14.emf"/><Relationship Id="rId7" Type="http://schemas.openxmlformats.org/officeDocument/2006/relationships/image" Target="../media/image2.wmf"/><Relationship Id="rId12" Type="http://schemas.openxmlformats.org/officeDocument/2006/relationships/image" Target="../media/image4.wmf"/><Relationship Id="rId17" Type="http://schemas.openxmlformats.org/officeDocument/2006/relationships/oleObject" Target="../embeddings/oleObject8.bin"/><Relationship Id="rId25" Type="http://schemas.openxmlformats.org/officeDocument/2006/relationships/oleObject" Target="../embeddings/oleObject12.bin"/><Relationship Id="rId33" Type="http://schemas.openxmlformats.org/officeDocument/2006/relationships/oleObject" Target="../embeddings/oleObject17.bin"/><Relationship Id="rId2" Type="http://schemas.openxmlformats.org/officeDocument/2006/relationships/drawing" Target="../drawings/drawing1.xml"/><Relationship Id="rId16" Type="http://schemas.openxmlformats.org/officeDocument/2006/relationships/image" Target="../media/image6.wmf"/><Relationship Id="rId20" Type="http://schemas.openxmlformats.org/officeDocument/2006/relationships/image" Target="../media/image8.wmf"/><Relationship Id="rId29" Type="http://schemas.openxmlformats.org/officeDocument/2006/relationships/oleObject" Target="../embeddings/oleObject1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24" Type="http://schemas.openxmlformats.org/officeDocument/2006/relationships/image" Target="../media/image10.wmf"/><Relationship Id="rId32" Type="http://schemas.openxmlformats.org/officeDocument/2006/relationships/image" Target="../media/image13.wmf"/><Relationship Id="rId5" Type="http://schemas.openxmlformats.org/officeDocument/2006/relationships/image" Target="../media/image1.wmf"/><Relationship Id="rId15" Type="http://schemas.openxmlformats.org/officeDocument/2006/relationships/oleObject" Target="../embeddings/oleObject7.bin"/><Relationship Id="rId23" Type="http://schemas.openxmlformats.org/officeDocument/2006/relationships/oleObject" Target="../embeddings/oleObject11.bin"/><Relationship Id="rId28" Type="http://schemas.openxmlformats.org/officeDocument/2006/relationships/image" Target="../media/image11.wmf"/><Relationship Id="rId36" Type="http://schemas.openxmlformats.org/officeDocument/2006/relationships/image" Target="../media/image15.emf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9.bin"/><Relationship Id="rId31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image" Target="../media/image5.wmf"/><Relationship Id="rId22" Type="http://schemas.openxmlformats.org/officeDocument/2006/relationships/image" Target="../media/image9.wmf"/><Relationship Id="rId27" Type="http://schemas.openxmlformats.org/officeDocument/2006/relationships/oleObject" Target="../embeddings/oleObject14.bin"/><Relationship Id="rId30" Type="http://schemas.openxmlformats.org/officeDocument/2006/relationships/image" Target="../media/image12.wmf"/><Relationship Id="rId35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K2"/>
    </sheetView>
  </sheetViews>
  <sheetFormatPr defaultRowHeight="14.4" x14ac:dyDescent="0.3"/>
  <sheetData>
    <row r="1" spans="1:15" ht="15.6" x14ac:dyDescent="0.3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1"/>
      <c r="N1" s="1"/>
      <c r="O1" s="1"/>
    </row>
    <row r="2" spans="1:15" ht="15.6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  <c r="M2" s="1"/>
      <c r="N2" s="1"/>
      <c r="O2" s="1"/>
    </row>
    <row r="3" spans="1:15" ht="15.6" x14ac:dyDescent="0.3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1"/>
      <c r="M3" s="1"/>
      <c r="N3" s="1"/>
      <c r="O3" s="1"/>
    </row>
    <row r="4" spans="1:15" ht="15.6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1"/>
      <c r="M4" s="1"/>
      <c r="N4" s="1"/>
      <c r="O4" s="1"/>
    </row>
    <row r="5" spans="1:1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6" x14ac:dyDescent="0.3">
      <c r="A6" s="2">
        <v>14</v>
      </c>
      <c r="B6" s="2">
        <v>12</v>
      </c>
      <c r="C6" s="2">
        <v>28</v>
      </c>
      <c r="D6" s="2">
        <v>18</v>
      </c>
      <c r="E6" s="2">
        <v>20</v>
      </c>
      <c r="F6" s="1"/>
      <c r="G6" s="1"/>
      <c r="H6" s="1"/>
      <c r="I6" s="3" t="s">
        <v>0</v>
      </c>
      <c r="J6" s="4">
        <f>COUNT(A6:E17)</f>
        <v>60</v>
      </c>
      <c r="K6" s="1"/>
      <c r="L6" s="1"/>
      <c r="M6" s="1"/>
      <c r="N6" s="1"/>
      <c r="O6" s="5"/>
    </row>
    <row r="7" spans="1:15" ht="15.6" x14ac:dyDescent="0.3">
      <c r="A7" s="2">
        <v>18</v>
      </c>
      <c r="B7" s="2">
        <v>15</v>
      </c>
      <c r="C7" s="2">
        <v>20</v>
      </c>
      <c r="D7" s="2">
        <v>14</v>
      </c>
      <c r="E7" s="2">
        <v>16</v>
      </c>
      <c r="F7" s="1"/>
      <c r="G7" s="1"/>
      <c r="H7" s="1"/>
      <c r="I7" s="3" t="s">
        <v>1</v>
      </c>
      <c r="J7" s="4">
        <f>MIN(A6:E17)</f>
        <v>10</v>
      </c>
      <c r="K7" s="1"/>
      <c r="L7" s="1"/>
      <c r="M7" s="1"/>
      <c r="N7" s="1"/>
      <c r="O7" s="5"/>
    </row>
    <row r="8" spans="1:15" ht="15.6" x14ac:dyDescent="0.3">
      <c r="A8" s="2">
        <v>25</v>
      </c>
      <c r="B8" s="2">
        <v>27</v>
      </c>
      <c r="C8" s="2">
        <v>22</v>
      </c>
      <c r="D8" s="2">
        <v>17</v>
      </c>
      <c r="E8" s="2">
        <v>15</v>
      </c>
      <c r="F8" s="1"/>
      <c r="G8" s="1"/>
      <c r="H8" s="1"/>
      <c r="I8" s="3" t="s">
        <v>2</v>
      </c>
      <c r="J8" s="4">
        <f>MAX(A6:F17)</f>
        <v>30</v>
      </c>
      <c r="K8" s="1"/>
      <c r="L8" s="1"/>
      <c r="M8" s="1"/>
      <c r="N8" s="1"/>
      <c r="O8" s="5"/>
    </row>
    <row r="9" spans="1:15" ht="15.6" x14ac:dyDescent="0.3">
      <c r="A9" s="2">
        <v>21</v>
      </c>
      <c r="B9" s="2">
        <v>10</v>
      </c>
      <c r="C9" s="2">
        <v>25</v>
      </c>
      <c r="D9" s="2">
        <v>25</v>
      </c>
      <c r="E9" s="2">
        <v>24</v>
      </c>
      <c r="F9" s="1"/>
      <c r="G9" s="1"/>
      <c r="H9" s="1"/>
      <c r="I9" s="3" t="s">
        <v>3</v>
      </c>
      <c r="J9" s="4">
        <f>J8-J7</f>
        <v>20</v>
      </c>
      <c r="K9" s="1"/>
      <c r="L9" s="6"/>
      <c r="M9" s="1"/>
      <c r="N9" s="1"/>
      <c r="O9" s="5"/>
    </row>
    <row r="10" spans="1:15" ht="15.6" x14ac:dyDescent="0.3">
      <c r="A10" s="2">
        <v>20</v>
      </c>
      <c r="B10" s="2">
        <v>11</v>
      </c>
      <c r="C10" s="2">
        <v>16</v>
      </c>
      <c r="D10" s="2">
        <v>25</v>
      </c>
      <c r="E10" s="2">
        <v>20</v>
      </c>
      <c r="F10" s="1"/>
      <c r="G10" s="1"/>
      <c r="H10" s="1"/>
      <c r="I10" s="7" t="s">
        <v>4</v>
      </c>
      <c r="J10" s="4">
        <f>SUM(A6:E17)</f>
        <v>1200</v>
      </c>
      <c r="K10" s="1"/>
      <c r="L10" s="1"/>
      <c r="M10" s="1"/>
      <c r="N10" s="1"/>
      <c r="O10" s="7"/>
    </row>
    <row r="11" spans="1:15" ht="15.6" x14ac:dyDescent="0.3">
      <c r="A11" s="2">
        <v>13</v>
      </c>
      <c r="B11" s="2">
        <v>20</v>
      </c>
      <c r="C11" s="2">
        <v>18</v>
      </c>
      <c r="D11" s="2">
        <v>29</v>
      </c>
      <c r="E11" s="2">
        <v>30</v>
      </c>
      <c r="F11" s="1"/>
      <c r="G11" s="1"/>
      <c r="H11" s="1"/>
      <c r="I11" s="3" t="s">
        <v>42</v>
      </c>
      <c r="J11" s="8">
        <f>AVERAGEA(A6:E17)</f>
        <v>20</v>
      </c>
      <c r="K11" s="1"/>
      <c r="L11" s="1"/>
      <c r="M11" s="1"/>
      <c r="N11" s="1"/>
      <c r="O11" s="7"/>
    </row>
    <row r="12" spans="1:15" ht="15.6" x14ac:dyDescent="0.3">
      <c r="A12" s="2">
        <v>18</v>
      </c>
      <c r="B12" s="2">
        <v>17</v>
      </c>
      <c r="C12" s="2">
        <v>19</v>
      </c>
      <c r="D12" s="2">
        <v>11</v>
      </c>
      <c r="E12" s="2">
        <v>14</v>
      </c>
      <c r="F12" s="1"/>
      <c r="G12" s="1"/>
      <c r="H12" s="1"/>
      <c r="I12" s="3" t="s">
        <v>5</v>
      </c>
      <c r="J12" s="4">
        <f>MODE(A6:E17)</f>
        <v>20</v>
      </c>
      <c r="K12" s="1"/>
      <c r="L12" s="6"/>
      <c r="M12" s="1"/>
      <c r="N12" s="1"/>
      <c r="O12" s="7"/>
    </row>
    <row r="13" spans="1:15" ht="15.6" x14ac:dyDescent="0.3">
      <c r="A13" s="2">
        <v>27</v>
      </c>
      <c r="B13" s="2">
        <v>19</v>
      </c>
      <c r="C13" s="2">
        <v>26</v>
      </c>
      <c r="D13" s="2">
        <v>27</v>
      </c>
      <c r="E13" s="2">
        <v>19</v>
      </c>
      <c r="F13" s="1"/>
      <c r="G13" s="1"/>
      <c r="H13" s="1"/>
      <c r="I13" s="3" t="s">
        <v>6</v>
      </c>
      <c r="J13" s="4">
        <f>MEDIAN(A6:E17)</f>
        <v>19.5</v>
      </c>
      <c r="K13" s="1"/>
      <c r="L13" s="6"/>
      <c r="M13" s="1"/>
      <c r="N13" s="1"/>
      <c r="O13" s="5"/>
    </row>
    <row r="14" spans="1:15" ht="15.6" x14ac:dyDescent="0.3">
      <c r="A14" s="2">
        <v>15</v>
      </c>
      <c r="B14" s="2">
        <v>17</v>
      </c>
      <c r="C14" s="2">
        <v>24</v>
      </c>
      <c r="D14" s="2">
        <v>26</v>
      </c>
      <c r="E14" s="2">
        <v>26</v>
      </c>
      <c r="F14" s="1"/>
      <c r="G14" s="1"/>
      <c r="H14" s="1"/>
      <c r="I14" s="7" t="s">
        <v>7</v>
      </c>
      <c r="J14" s="9">
        <f>VARP(A6:E17)</f>
        <v>25.8</v>
      </c>
      <c r="K14" s="1"/>
      <c r="L14" s="1"/>
      <c r="M14" s="1"/>
      <c r="N14" s="1"/>
      <c r="O14" s="5"/>
    </row>
    <row r="15" spans="1:15" ht="15.6" x14ac:dyDescent="0.3">
      <c r="A15" s="2">
        <v>19</v>
      </c>
      <c r="B15" s="2">
        <v>22</v>
      </c>
      <c r="C15" s="2">
        <v>16</v>
      </c>
      <c r="D15" s="2">
        <v>22</v>
      </c>
      <c r="E15" s="2">
        <v>27</v>
      </c>
      <c r="F15" s="1"/>
      <c r="G15" s="1"/>
      <c r="H15" s="1"/>
      <c r="I15" s="7" t="s">
        <v>8</v>
      </c>
      <c r="J15" s="9">
        <f>STDEVP(A6:E17)</f>
        <v>5.0793700396801178</v>
      </c>
      <c r="K15" s="1"/>
      <c r="L15" s="1"/>
      <c r="M15" s="1"/>
      <c r="N15" s="1"/>
      <c r="O15" s="5"/>
    </row>
    <row r="16" spans="1:15" ht="15.6" x14ac:dyDescent="0.3">
      <c r="A16" s="2">
        <v>20</v>
      </c>
      <c r="B16" s="2">
        <v>25</v>
      </c>
      <c r="C16" s="2">
        <v>19</v>
      </c>
      <c r="D16" s="2">
        <v>25</v>
      </c>
      <c r="E16" s="2">
        <v>13</v>
      </c>
      <c r="F16" s="1"/>
      <c r="G16" s="1"/>
      <c r="H16" s="1"/>
      <c r="I16" s="7" t="s">
        <v>9</v>
      </c>
      <c r="J16" s="9">
        <f>J15/J11</f>
        <v>0.25396850198400589</v>
      </c>
      <c r="K16" s="1"/>
      <c r="L16" s="1"/>
      <c r="M16" s="1"/>
      <c r="N16" s="1"/>
      <c r="O16" s="5"/>
    </row>
    <row r="17" spans="1:15" ht="15.6" x14ac:dyDescent="0.3">
      <c r="A17" s="2">
        <v>24</v>
      </c>
      <c r="B17" s="2">
        <v>18</v>
      </c>
      <c r="C17" s="2">
        <v>26</v>
      </c>
      <c r="D17" s="2">
        <v>14</v>
      </c>
      <c r="E17" s="2">
        <v>17</v>
      </c>
      <c r="F17" s="1"/>
      <c r="G17" s="1"/>
      <c r="H17" s="1"/>
      <c r="I17" s="7" t="s">
        <v>35</v>
      </c>
      <c r="J17" s="9">
        <f>SKEW(A6:E17)</f>
        <v>2.6614787043741747E-2</v>
      </c>
      <c r="K17" s="1"/>
      <c r="L17" s="1"/>
      <c r="M17" s="1"/>
      <c r="N17" s="1"/>
      <c r="O17" s="1"/>
    </row>
    <row r="18" spans="1:15" ht="15.6" x14ac:dyDescent="0.3">
      <c r="A18" s="1"/>
      <c r="B18" s="1"/>
      <c r="C18" s="1"/>
      <c r="D18" s="1"/>
      <c r="E18" s="1"/>
      <c r="F18" s="1"/>
      <c r="G18" s="1"/>
      <c r="H18" s="1"/>
      <c r="I18" s="7" t="s">
        <v>36</v>
      </c>
      <c r="J18" s="9">
        <f>KURT(A6:E17)</f>
        <v>-0.970885508510694</v>
      </c>
      <c r="K18" s="1"/>
      <c r="L18" s="1"/>
      <c r="M18" s="1"/>
      <c r="N18" s="1"/>
      <c r="O18" s="1"/>
    </row>
    <row r="19" spans="1:15" ht="15.6" x14ac:dyDescent="0.3">
      <c r="A19" s="1" t="s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2">
    <mergeCell ref="A1:K2"/>
    <mergeCell ref="A3:K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29" sqref="D29"/>
    </sheetView>
  </sheetViews>
  <sheetFormatPr defaultRowHeight="14.4" x14ac:dyDescent="0.3"/>
  <sheetData>
    <row r="1" spans="1:3" x14ac:dyDescent="0.3">
      <c r="A1" s="15" t="s">
        <v>43</v>
      </c>
    </row>
    <row r="2" spans="1:3" x14ac:dyDescent="0.3">
      <c r="A2" s="15" t="s">
        <v>37</v>
      </c>
    </row>
    <row r="4" spans="1:3" x14ac:dyDescent="0.3">
      <c r="A4" s="13" t="s">
        <v>38</v>
      </c>
      <c r="B4" s="13" t="s">
        <v>39</v>
      </c>
    </row>
    <row r="5" spans="1:3" x14ac:dyDescent="0.3">
      <c r="A5" s="14">
        <v>2</v>
      </c>
      <c r="B5" s="14">
        <v>6</v>
      </c>
      <c r="C5">
        <f>A5*B5</f>
        <v>12</v>
      </c>
    </row>
    <row r="6" spans="1:3" x14ac:dyDescent="0.3">
      <c r="A6" s="14">
        <v>1</v>
      </c>
      <c r="B6" s="14">
        <v>6</v>
      </c>
      <c r="C6">
        <f t="shared" ref="C6:C26" si="0">A6*B6</f>
        <v>6</v>
      </c>
    </row>
    <row r="7" spans="1:3" x14ac:dyDescent="0.3">
      <c r="A7" s="14">
        <v>1</v>
      </c>
      <c r="B7" s="14">
        <v>6</v>
      </c>
      <c r="C7">
        <f t="shared" si="0"/>
        <v>6</v>
      </c>
    </row>
    <row r="8" spans="1:3" x14ac:dyDescent="0.3">
      <c r="A8" s="14">
        <v>2</v>
      </c>
      <c r="B8" s="14">
        <v>3</v>
      </c>
      <c r="C8">
        <f t="shared" si="0"/>
        <v>6</v>
      </c>
    </row>
    <row r="9" spans="1:3" x14ac:dyDescent="0.3">
      <c r="A9" s="14">
        <v>3</v>
      </c>
      <c r="B9" s="14">
        <v>5</v>
      </c>
      <c r="C9">
        <f t="shared" si="0"/>
        <v>15</v>
      </c>
    </row>
    <row r="10" spans="1:3" x14ac:dyDescent="0.3">
      <c r="A10" s="14">
        <v>1</v>
      </c>
      <c r="B10" s="14">
        <v>6</v>
      </c>
      <c r="C10">
        <f t="shared" si="0"/>
        <v>6</v>
      </c>
    </row>
    <row r="11" spans="1:3" x14ac:dyDescent="0.3">
      <c r="A11" s="14">
        <v>1</v>
      </c>
      <c r="B11" s="14">
        <v>5</v>
      </c>
      <c r="C11">
        <f t="shared" si="0"/>
        <v>5</v>
      </c>
    </row>
    <row r="12" spans="1:3" x14ac:dyDescent="0.3">
      <c r="A12" s="14">
        <v>1</v>
      </c>
      <c r="B12" s="14">
        <v>3</v>
      </c>
      <c r="C12">
        <f t="shared" si="0"/>
        <v>3</v>
      </c>
    </row>
    <row r="13" spans="1:3" x14ac:dyDescent="0.3">
      <c r="A13" s="14">
        <v>2</v>
      </c>
      <c r="B13" s="14">
        <v>6</v>
      </c>
      <c r="C13">
        <f t="shared" si="0"/>
        <v>12</v>
      </c>
    </row>
    <row r="14" spans="1:3" x14ac:dyDescent="0.3">
      <c r="A14" s="14">
        <v>3</v>
      </c>
      <c r="B14" s="14">
        <v>2</v>
      </c>
      <c r="C14">
        <f t="shared" si="0"/>
        <v>6</v>
      </c>
    </row>
    <row r="15" spans="1:3" x14ac:dyDescent="0.3">
      <c r="A15" s="14">
        <v>1</v>
      </c>
      <c r="B15" s="14">
        <v>6</v>
      </c>
      <c r="C15">
        <f t="shared" si="0"/>
        <v>6</v>
      </c>
    </row>
    <row r="16" spans="1:3" x14ac:dyDescent="0.3">
      <c r="A16" s="14">
        <v>2</v>
      </c>
      <c r="B16" s="14">
        <v>3</v>
      </c>
      <c r="C16">
        <f t="shared" si="0"/>
        <v>6</v>
      </c>
    </row>
    <row r="17" spans="1:4" x14ac:dyDescent="0.3">
      <c r="A17" s="14">
        <v>1</v>
      </c>
      <c r="B17" s="14">
        <v>6</v>
      </c>
      <c r="C17">
        <f t="shared" si="0"/>
        <v>6</v>
      </c>
    </row>
    <row r="18" spans="1:4" x14ac:dyDescent="0.3">
      <c r="A18" s="14">
        <v>3</v>
      </c>
      <c r="B18" s="14">
        <v>6</v>
      </c>
      <c r="C18">
        <f t="shared" si="0"/>
        <v>18</v>
      </c>
    </row>
    <row r="19" spans="1:4" x14ac:dyDescent="0.3">
      <c r="A19" s="14">
        <v>2</v>
      </c>
      <c r="B19" s="14">
        <v>5</v>
      </c>
      <c r="C19">
        <f t="shared" si="0"/>
        <v>10</v>
      </c>
    </row>
    <row r="20" spans="1:4" x14ac:dyDescent="0.3">
      <c r="A20" s="14">
        <v>2</v>
      </c>
      <c r="B20" s="14">
        <v>3</v>
      </c>
      <c r="C20">
        <f t="shared" si="0"/>
        <v>6</v>
      </c>
    </row>
    <row r="21" spans="1:4" x14ac:dyDescent="0.3">
      <c r="A21" s="14">
        <v>1</v>
      </c>
      <c r="B21" s="14">
        <v>6</v>
      </c>
      <c r="C21">
        <f t="shared" si="0"/>
        <v>6</v>
      </c>
    </row>
    <row r="22" spans="1:4" x14ac:dyDescent="0.3">
      <c r="A22" s="14">
        <v>3</v>
      </c>
      <c r="B22" s="14">
        <v>6</v>
      </c>
      <c r="C22">
        <f t="shared" si="0"/>
        <v>18</v>
      </c>
    </row>
    <row r="23" spans="1:4" x14ac:dyDescent="0.3">
      <c r="A23" s="14">
        <v>3</v>
      </c>
      <c r="B23" s="14">
        <v>3</v>
      </c>
      <c r="C23">
        <f t="shared" si="0"/>
        <v>9</v>
      </c>
    </row>
    <row r="24" spans="1:4" x14ac:dyDescent="0.3">
      <c r="A24" s="14">
        <v>3</v>
      </c>
      <c r="B24" s="14">
        <v>6</v>
      </c>
      <c r="C24">
        <f t="shared" si="0"/>
        <v>18</v>
      </c>
    </row>
    <row r="25" spans="1:4" x14ac:dyDescent="0.3">
      <c r="A25" s="14">
        <v>1</v>
      </c>
      <c r="B25" s="14">
        <v>5</v>
      </c>
      <c r="C25">
        <f t="shared" si="0"/>
        <v>5</v>
      </c>
    </row>
    <row r="26" spans="1:4" x14ac:dyDescent="0.3">
      <c r="A26" s="21">
        <v>2</v>
      </c>
      <c r="B26" s="21">
        <v>6</v>
      </c>
      <c r="C26" s="22">
        <f t="shared" si="0"/>
        <v>12</v>
      </c>
    </row>
    <row r="27" spans="1:4" x14ac:dyDescent="0.3">
      <c r="B27">
        <f>SUM(B5:B26)</f>
        <v>109</v>
      </c>
      <c r="C27" s="23">
        <f>SUM(C5:C26)</f>
        <v>197</v>
      </c>
    </row>
    <row r="29" spans="1:4" x14ac:dyDescent="0.3">
      <c r="B29" t="s">
        <v>64</v>
      </c>
      <c r="D29">
        <f>C27/B27</f>
        <v>1.8073394495412844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4.4" x14ac:dyDescent="0.3"/>
  <sheetData>
    <row r="1" spans="1:1" x14ac:dyDescent="0.3">
      <c r="A1" t="s">
        <v>65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69"/>
  <sheetViews>
    <sheetView topLeftCell="A46" workbookViewId="0">
      <selection activeCell="C76" sqref="C76"/>
    </sheetView>
  </sheetViews>
  <sheetFormatPr defaultRowHeight="14.4" x14ac:dyDescent="0.3"/>
  <cols>
    <col min="2" max="2" width="25" bestFit="1" customWidth="1"/>
    <col min="3" max="3" width="8.88671875" customWidth="1"/>
    <col min="5" max="5" width="16.5546875" customWidth="1"/>
    <col min="6" max="6" width="18.109375" bestFit="1" customWidth="1"/>
    <col min="8" max="8" width="21.5546875" customWidth="1"/>
    <col min="258" max="258" width="25" bestFit="1" customWidth="1"/>
    <col min="259" max="259" width="8.88671875" customWidth="1"/>
    <col min="261" max="261" width="16.5546875" customWidth="1"/>
    <col min="262" max="262" width="18.109375" bestFit="1" customWidth="1"/>
    <col min="264" max="264" width="21.5546875" customWidth="1"/>
    <col min="514" max="514" width="25" bestFit="1" customWidth="1"/>
    <col min="515" max="515" width="8.88671875" customWidth="1"/>
    <col min="517" max="517" width="16.5546875" customWidth="1"/>
    <col min="518" max="518" width="18.109375" bestFit="1" customWidth="1"/>
    <col min="520" max="520" width="21.5546875" customWidth="1"/>
    <col min="770" max="770" width="25" bestFit="1" customWidth="1"/>
    <col min="771" max="771" width="8.88671875" customWidth="1"/>
    <col min="773" max="773" width="16.5546875" customWidth="1"/>
    <col min="774" max="774" width="18.109375" bestFit="1" customWidth="1"/>
    <col min="776" max="776" width="21.5546875" customWidth="1"/>
    <col min="1026" max="1026" width="25" bestFit="1" customWidth="1"/>
    <col min="1027" max="1027" width="8.88671875" customWidth="1"/>
    <col min="1029" max="1029" width="16.5546875" customWidth="1"/>
    <col min="1030" max="1030" width="18.109375" bestFit="1" customWidth="1"/>
    <col min="1032" max="1032" width="21.5546875" customWidth="1"/>
    <col min="1282" max="1282" width="25" bestFit="1" customWidth="1"/>
    <col min="1283" max="1283" width="8.88671875" customWidth="1"/>
    <col min="1285" max="1285" width="16.5546875" customWidth="1"/>
    <col min="1286" max="1286" width="18.109375" bestFit="1" customWidth="1"/>
    <col min="1288" max="1288" width="21.5546875" customWidth="1"/>
    <col min="1538" max="1538" width="25" bestFit="1" customWidth="1"/>
    <col min="1539" max="1539" width="8.88671875" customWidth="1"/>
    <col min="1541" max="1541" width="16.5546875" customWidth="1"/>
    <col min="1542" max="1542" width="18.109375" bestFit="1" customWidth="1"/>
    <col min="1544" max="1544" width="21.5546875" customWidth="1"/>
    <col min="1794" max="1794" width="25" bestFit="1" customWidth="1"/>
    <col min="1795" max="1795" width="8.88671875" customWidth="1"/>
    <col min="1797" max="1797" width="16.5546875" customWidth="1"/>
    <col min="1798" max="1798" width="18.109375" bestFit="1" customWidth="1"/>
    <col min="1800" max="1800" width="21.5546875" customWidth="1"/>
    <col min="2050" max="2050" width="25" bestFit="1" customWidth="1"/>
    <col min="2051" max="2051" width="8.88671875" customWidth="1"/>
    <col min="2053" max="2053" width="16.5546875" customWidth="1"/>
    <col min="2054" max="2054" width="18.109375" bestFit="1" customWidth="1"/>
    <col min="2056" max="2056" width="21.5546875" customWidth="1"/>
    <col min="2306" max="2306" width="25" bestFit="1" customWidth="1"/>
    <col min="2307" max="2307" width="8.88671875" customWidth="1"/>
    <col min="2309" max="2309" width="16.5546875" customWidth="1"/>
    <col min="2310" max="2310" width="18.109375" bestFit="1" customWidth="1"/>
    <col min="2312" max="2312" width="21.5546875" customWidth="1"/>
    <col min="2562" max="2562" width="25" bestFit="1" customWidth="1"/>
    <col min="2563" max="2563" width="8.88671875" customWidth="1"/>
    <col min="2565" max="2565" width="16.5546875" customWidth="1"/>
    <col min="2566" max="2566" width="18.109375" bestFit="1" customWidth="1"/>
    <col min="2568" max="2568" width="21.5546875" customWidth="1"/>
    <col min="2818" max="2818" width="25" bestFit="1" customWidth="1"/>
    <col min="2819" max="2819" width="8.88671875" customWidth="1"/>
    <col min="2821" max="2821" width="16.5546875" customWidth="1"/>
    <col min="2822" max="2822" width="18.109375" bestFit="1" customWidth="1"/>
    <col min="2824" max="2824" width="21.5546875" customWidth="1"/>
    <col min="3074" max="3074" width="25" bestFit="1" customWidth="1"/>
    <col min="3075" max="3075" width="8.88671875" customWidth="1"/>
    <col min="3077" max="3077" width="16.5546875" customWidth="1"/>
    <col min="3078" max="3078" width="18.109375" bestFit="1" customWidth="1"/>
    <col min="3080" max="3080" width="21.5546875" customWidth="1"/>
    <col min="3330" max="3330" width="25" bestFit="1" customWidth="1"/>
    <col min="3331" max="3331" width="8.88671875" customWidth="1"/>
    <col min="3333" max="3333" width="16.5546875" customWidth="1"/>
    <col min="3334" max="3334" width="18.109375" bestFit="1" customWidth="1"/>
    <col min="3336" max="3336" width="21.5546875" customWidth="1"/>
    <col min="3586" max="3586" width="25" bestFit="1" customWidth="1"/>
    <col min="3587" max="3587" width="8.88671875" customWidth="1"/>
    <col min="3589" max="3589" width="16.5546875" customWidth="1"/>
    <col min="3590" max="3590" width="18.109375" bestFit="1" customWidth="1"/>
    <col min="3592" max="3592" width="21.5546875" customWidth="1"/>
    <col min="3842" max="3842" width="25" bestFit="1" customWidth="1"/>
    <col min="3843" max="3843" width="8.88671875" customWidth="1"/>
    <col min="3845" max="3845" width="16.5546875" customWidth="1"/>
    <col min="3846" max="3846" width="18.109375" bestFit="1" customWidth="1"/>
    <col min="3848" max="3848" width="21.5546875" customWidth="1"/>
    <col min="4098" max="4098" width="25" bestFit="1" customWidth="1"/>
    <col min="4099" max="4099" width="8.88671875" customWidth="1"/>
    <col min="4101" max="4101" width="16.5546875" customWidth="1"/>
    <col min="4102" max="4102" width="18.109375" bestFit="1" customWidth="1"/>
    <col min="4104" max="4104" width="21.5546875" customWidth="1"/>
    <col min="4354" max="4354" width="25" bestFit="1" customWidth="1"/>
    <col min="4355" max="4355" width="8.88671875" customWidth="1"/>
    <col min="4357" max="4357" width="16.5546875" customWidth="1"/>
    <col min="4358" max="4358" width="18.109375" bestFit="1" customWidth="1"/>
    <col min="4360" max="4360" width="21.5546875" customWidth="1"/>
    <col min="4610" max="4610" width="25" bestFit="1" customWidth="1"/>
    <col min="4611" max="4611" width="8.88671875" customWidth="1"/>
    <col min="4613" max="4613" width="16.5546875" customWidth="1"/>
    <col min="4614" max="4614" width="18.109375" bestFit="1" customWidth="1"/>
    <col min="4616" max="4616" width="21.5546875" customWidth="1"/>
    <col min="4866" max="4866" width="25" bestFit="1" customWidth="1"/>
    <col min="4867" max="4867" width="8.88671875" customWidth="1"/>
    <col min="4869" max="4869" width="16.5546875" customWidth="1"/>
    <col min="4870" max="4870" width="18.109375" bestFit="1" customWidth="1"/>
    <col min="4872" max="4872" width="21.5546875" customWidth="1"/>
    <col min="5122" max="5122" width="25" bestFit="1" customWidth="1"/>
    <col min="5123" max="5123" width="8.88671875" customWidth="1"/>
    <col min="5125" max="5125" width="16.5546875" customWidth="1"/>
    <col min="5126" max="5126" width="18.109375" bestFit="1" customWidth="1"/>
    <col min="5128" max="5128" width="21.5546875" customWidth="1"/>
    <col min="5378" max="5378" width="25" bestFit="1" customWidth="1"/>
    <col min="5379" max="5379" width="8.88671875" customWidth="1"/>
    <col min="5381" max="5381" width="16.5546875" customWidth="1"/>
    <col min="5382" max="5382" width="18.109375" bestFit="1" customWidth="1"/>
    <col min="5384" max="5384" width="21.5546875" customWidth="1"/>
    <col min="5634" max="5634" width="25" bestFit="1" customWidth="1"/>
    <col min="5635" max="5635" width="8.88671875" customWidth="1"/>
    <col min="5637" max="5637" width="16.5546875" customWidth="1"/>
    <col min="5638" max="5638" width="18.109375" bestFit="1" customWidth="1"/>
    <col min="5640" max="5640" width="21.5546875" customWidth="1"/>
    <col min="5890" max="5890" width="25" bestFit="1" customWidth="1"/>
    <col min="5891" max="5891" width="8.88671875" customWidth="1"/>
    <col min="5893" max="5893" width="16.5546875" customWidth="1"/>
    <col min="5894" max="5894" width="18.109375" bestFit="1" customWidth="1"/>
    <col min="5896" max="5896" width="21.5546875" customWidth="1"/>
    <col min="6146" max="6146" width="25" bestFit="1" customWidth="1"/>
    <col min="6147" max="6147" width="8.88671875" customWidth="1"/>
    <col min="6149" max="6149" width="16.5546875" customWidth="1"/>
    <col min="6150" max="6150" width="18.109375" bestFit="1" customWidth="1"/>
    <col min="6152" max="6152" width="21.5546875" customWidth="1"/>
    <col min="6402" max="6402" width="25" bestFit="1" customWidth="1"/>
    <col min="6403" max="6403" width="8.88671875" customWidth="1"/>
    <col min="6405" max="6405" width="16.5546875" customWidth="1"/>
    <col min="6406" max="6406" width="18.109375" bestFit="1" customWidth="1"/>
    <col min="6408" max="6408" width="21.5546875" customWidth="1"/>
    <col min="6658" max="6658" width="25" bestFit="1" customWidth="1"/>
    <col min="6659" max="6659" width="8.88671875" customWidth="1"/>
    <col min="6661" max="6661" width="16.5546875" customWidth="1"/>
    <col min="6662" max="6662" width="18.109375" bestFit="1" customWidth="1"/>
    <col min="6664" max="6664" width="21.5546875" customWidth="1"/>
    <col min="6914" max="6914" width="25" bestFit="1" customWidth="1"/>
    <col min="6915" max="6915" width="8.88671875" customWidth="1"/>
    <col min="6917" max="6917" width="16.5546875" customWidth="1"/>
    <col min="6918" max="6918" width="18.109375" bestFit="1" customWidth="1"/>
    <col min="6920" max="6920" width="21.5546875" customWidth="1"/>
    <col min="7170" max="7170" width="25" bestFit="1" customWidth="1"/>
    <col min="7171" max="7171" width="8.88671875" customWidth="1"/>
    <col min="7173" max="7173" width="16.5546875" customWidth="1"/>
    <col min="7174" max="7174" width="18.109375" bestFit="1" customWidth="1"/>
    <col min="7176" max="7176" width="21.5546875" customWidth="1"/>
    <col min="7426" max="7426" width="25" bestFit="1" customWidth="1"/>
    <col min="7427" max="7427" width="8.88671875" customWidth="1"/>
    <col min="7429" max="7429" width="16.5546875" customWidth="1"/>
    <col min="7430" max="7430" width="18.109375" bestFit="1" customWidth="1"/>
    <col min="7432" max="7432" width="21.5546875" customWidth="1"/>
    <col min="7682" max="7682" width="25" bestFit="1" customWidth="1"/>
    <col min="7683" max="7683" width="8.88671875" customWidth="1"/>
    <col min="7685" max="7685" width="16.5546875" customWidth="1"/>
    <col min="7686" max="7686" width="18.109375" bestFit="1" customWidth="1"/>
    <col min="7688" max="7688" width="21.5546875" customWidth="1"/>
    <col min="7938" max="7938" width="25" bestFit="1" customWidth="1"/>
    <col min="7939" max="7939" width="8.88671875" customWidth="1"/>
    <col min="7941" max="7941" width="16.5546875" customWidth="1"/>
    <col min="7942" max="7942" width="18.109375" bestFit="1" customWidth="1"/>
    <col min="7944" max="7944" width="21.5546875" customWidth="1"/>
    <col min="8194" max="8194" width="25" bestFit="1" customWidth="1"/>
    <col min="8195" max="8195" width="8.88671875" customWidth="1"/>
    <col min="8197" max="8197" width="16.5546875" customWidth="1"/>
    <col min="8198" max="8198" width="18.109375" bestFit="1" customWidth="1"/>
    <col min="8200" max="8200" width="21.5546875" customWidth="1"/>
    <col min="8450" max="8450" width="25" bestFit="1" customWidth="1"/>
    <col min="8451" max="8451" width="8.88671875" customWidth="1"/>
    <col min="8453" max="8453" width="16.5546875" customWidth="1"/>
    <col min="8454" max="8454" width="18.109375" bestFit="1" customWidth="1"/>
    <col min="8456" max="8456" width="21.5546875" customWidth="1"/>
    <col min="8706" max="8706" width="25" bestFit="1" customWidth="1"/>
    <col min="8707" max="8707" width="8.88671875" customWidth="1"/>
    <col min="8709" max="8709" width="16.5546875" customWidth="1"/>
    <col min="8710" max="8710" width="18.109375" bestFit="1" customWidth="1"/>
    <col min="8712" max="8712" width="21.5546875" customWidth="1"/>
    <col min="8962" max="8962" width="25" bestFit="1" customWidth="1"/>
    <col min="8963" max="8963" width="8.88671875" customWidth="1"/>
    <col min="8965" max="8965" width="16.5546875" customWidth="1"/>
    <col min="8966" max="8966" width="18.109375" bestFit="1" customWidth="1"/>
    <col min="8968" max="8968" width="21.5546875" customWidth="1"/>
    <col min="9218" max="9218" width="25" bestFit="1" customWidth="1"/>
    <col min="9219" max="9219" width="8.88671875" customWidth="1"/>
    <col min="9221" max="9221" width="16.5546875" customWidth="1"/>
    <col min="9222" max="9222" width="18.109375" bestFit="1" customWidth="1"/>
    <col min="9224" max="9224" width="21.5546875" customWidth="1"/>
    <col min="9474" max="9474" width="25" bestFit="1" customWidth="1"/>
    <col min="9475" max="9475" width="8.88671875" customWidth="1"/>
    <col min="9477" max="9477" width="16.5546875" customWidth="1"/>
    <col min="9478" max="9478" width="18.109375" bestFit="1" customWidth="1"/>
    <col min="9480" max="9480" width="21.5546875" customWidth="1"/>
    <col min="9730" max="9730" width="25" bestFit="1" customWidth="1"/>
    <col min="9731" max="9731" width="8.88671875" customWidth="1"/>
    <col min="9733" max="9733" width="16.5546875" customWidth="1"/>
    <col min="9734" max="9734" width="18.109375" bestFit="1" customWidth="1"/>
    <col min="9736" max="9736" width="21.5546875" customWidth="1"/>
    <col min="9986" max="9986" width="25" bestFit="1" customWidth="1"/>
    <col min="9987" max="9987" width="8.88671875" customWidth="1"/>
    <col min="9989" max="9989" width="16.5546875" customWidth="1"/>
    <col min="9990" max="9990" width="18.109375" bestFit="1" customWidth="1"/>
    <col min="9992" max="9992" width="21.5546875" customWidth="1"/>
    <col min="10242" max="10242" width="25" bestFit="1" customWidth="1"/>
    <col min="10243" max="10243" width="8.88671875" customWidth="1"/>
    <col min="10245" max="10245" width="16.5546875" customWidth="1"/>
    <col min="10246" max="10246" width="18.109375" bestFit="1" customWidth="1"/>
    <col min="10248" max="10248" width="21.5546875" customWidth="1"/>
    <col min="10498" max="10498" width="25" bestFit="1" customWidth="1"/>
    <col min="10499" max="10499" width="8.88671875" customWidth="1"/>
    <col min="10501" max="10501" width="16.5546875" customWidth="1"/>
    <col min="10502" max="10502" width="18.109375" bestFit="1" customWidth="1"/>
    <col min="10504" max="10504" width="21.5546875" customWidth="1"/>
    <col min="10754" max="10754" width="25" bestFit="1" customWidth="1"/>
    <col min="10755" max="10755" width="8.88671875" customWidth="1"/>
    <col min="10757" max="10757" width="16.5546875" customWidth="1"/>
    <col min="10758" max="10758" width="18.109375" bestFit="1" customWidth="1"/>
    <col min="10760" max="10760" width="21.5546875" customWidth="1"/>
    <col min="11010" max="11010" width="25" bestFit="1" customWidth="1"/>
    <col min="11011" max="11011" width="8.88671875" customWidth="1"/>
    <col min="11013" max="11013" width="16.5546875" customWidth="1"/>
    <col min="11014" max="11014" width="18.109375" bestFit="1" customWidth="1"/>
    <col min="11016" max="11016" width="21.5546875" customWidth="1"/>
    <col min="11266" max="11266" width="25" bestFit="1" customWidth="1"/>
    <col min="11267" max="11267" width="8.88671875" customWidth="1"/>
    <col min="11269" max="11269" width="16.5546875" customWidth="1"/>
    <col min="11270" max="11270" width="18.109375" bestFit="1" customWidth="1"/>
    <col min="11272" max="11272" width="21.5546875" customWidth="1"/>
    <col min="11522" max="11522" width="25" bestFit="1" customWidth="1"/>
    <col min="11523" max="11523" width="8.88671875" customWidth="1"/>
    <col min="11525" max="11525" width="16.5546875" customWidth="1"/>
    <col min="11526" max="11526" width="18.109375" bestFit="1" customWidth="1"/>
    <col min="11528" max="11528" width="21.5546875" customWidth="1"/>
    <col min="11778" max="11778" width="25" bestFit="1" customWidth="1"/>
    <col min="11779" max="11779" width="8.88671875" customWidth="1"/>
    <col min="11781" max="11781" width="16.5546875" customWidth="1"/>
    <col min="11782" max="11782" width="18.109375" bestFit="1" customWidth="1"/>
    <col min="11784" max="11784" width="21.5546875" customWidth="1"/>
    <col min="12034" max="12034" width="25" bestFit="1" customWidth="1"/>
    <col min="12035" max="12035" width="8.88671875" customWidth="1"/>
    <col min="12037" max="12037" width="16.5546875" customWidth="1"/>
    <col min="12038" max="12038" width="18.109375" bestFit="1" customWidth="1"/>
    <col min="12040" max="12040" width="21.5546875" customWidth="1"/>
    <col min="12290" max="12290" width="25" bestFit="1" customWidth="1"/>
    <col min="12291" max="12291" width="8.88671875" customWidth="1"/>
    <col min="12293" max="12293" width="16.5546875" customWidth="1"/>
    <col min="12294" max="12294" width="18.109375" bestFit="1" customWidth="1"/>
    <col min="12296" max="12296" width="21.5546875" customWidth="1"/>
    <col min="12546" max="12546" width="25" bestFit="1" customWidth="1"/>
    <col min="12547" max="12547" width="8.88671875" customWidth="1"/>
    <col min="12549" max="12549" width="16.5546875" customWidth="1"/>
    <col min="12550" max="12550" width="18.109375" bestFit="1" customWidth="1"/>
    <col min="12552" max="12552" width="21.5546875" customWidth="1"/>
    <col min="12802" max="12802" width="25" bestFit="1" customWidth="1"/>
    <col min="12803" max="12803" width="8.88671875" customWidth="1"/>
    <col min="12805" max="12805" width="16.5546875" customWidth="1"/>
    <col min="12806" max="12806" width="18.109375" bestFit="1" customWidth="1"/>
    <col min="12808" max="12808" width="21.5546875" customWidth="1"/>
    <col min="13058" max="13058" width="25" bestFit="1" customWidth="1"/>
    <col min="13059" max="13059" width="8.88671875" customWidth="1"/>
    <col min="13061" max="13061" width="16.5546875" customWidth="1"/>
    <col min="13062" max="13062" width="18.109375" bestFit="1" customWidth="1"/>
    <col min="13064" max="13064" width="21.5546875" customWidth="1"/>
    <col min="13314" max="13314" width="25" bestFit="1" customWidth="1"/>
    <col min="13315" max="13315" width="8.88671875" customWidth="1"/>
    <col min="13317" max="13317" width="16.5546875" customWidth="1"/>
    <col min="13318" max="13318" width="18.109375" bestFit="1" customWidth="1"/>
    <col min="13320" max="13320" width="21.5546875" customWidth="1"/>
    <col min="13570" max="13570" width="25" bestFit="1" customWidth="1"/>
    <col min="13571" max="13571" width="8.88671875" customWidth="1"/>
    <col min="13573" max="13573" width="16.5546875" customWidth="1"/>
    <col min="13574" max="13574" width="18.109375" bestFit="1" customWidth="1"/>
    <col min="13576" max="13576" width="21.5546875" customWidth="1"/>
    <col min="13826" max="13826" width="25" bestFit="1" customWidth="1"/>
    <col min="13827" max="13827" width="8.88671875" customWidth="1"/>
    <col min="13829" max="13829" width="16.5546875" customWidth="1"/>
    <col min="13830" max="13830" width="18.109375" bestFit="1" customWidth="1"/>
    <col min="13832" max="13832" width="21.5546875" customWidth="1"/>
    <col min="14082" max="14082" width="25" bestFit="1" customWidth="1"/>
    <col min="14083" max="14083" width="8.88671875" customWidth="1"/>
    <col min="14085" max="14085" width="16.5546875" customWidth="1"/>
    <col min="14086" max="14086" width="18.109375" bestFit="1" customWidth="1"/>
    <col min="14088" max="14088" width="21.5546875" customWidth="1"/>
    <col min="14338" max="14338" width="25" bestFit="1" customWidth="1"/>
    <col min="14339" max="14339" width="8.88671875" customWidth="1"/>
    <col min="14341" max="14341" width="16.5546875" customWidth="1"/>
    <col min="14342" max="14342" width="18.109375" bestFit="1" customWidth="1"/>
    <col min="14344" max="14344" width="21.5546875" customWidth="1"/>
    <col min="14594" max="14594" width="25" bestFit="1" customWidth="1"/>
    <col min="14595" max="14595" width="8.88671875" customWidth="1"/>
    <col min="14597" max="14597" width="16.5546875" customWidth="1"/>
    <col min="14598" max="14598" width="18.109375" bestFit="1" customWidth="1"/>
    <col min="14600" max="14600" width="21.5546875" customWidth="1"/>
    <col min="14850" max="14850" width="25" bestFit="1" customWidth="1"/>
    <col min="14851" max="14851" width="8.88671875" customWidth="1"/>
    <col min="14853" max="14853" width="16.5546875" customWidth="1"/>
    <col min="14854" max="14854" width="18.109375" bestFit="1" customWidth="1"/>
    <col min="14856" max="14856" width="21.5546875" customWidth="1"/>
    <col min="15106" max="15106" width="25" bestFit="1" customWidth="1"/>
    <col min="15107" max="15107" width="8.88671875" customWidth="1"/>
    <col min="15109" max="15109" width="16.5546875" customWidth="1"/>
    <col min="15110" max="15110" width="18.109375" bestFit="1" customWidth="1"/>
    <col min="15112" max="15112" width="21.5546875" customWidth="1"/>
    <col min="15362" max="15362" width="25" bestFit="1" customWidth="1"/>
    <col min="15363" max="15363" width="8.88671875" customWidth="1"/>
    <col min="15365" max="15365" width="16.5546875" customWidth="1"/>
    <col min="15366" max="15366" width="18.109375" bestFit="1" customWidth="1"/>
    <col min="15368" max="15368" width="21.5546875" customWidth="1"/>
    <col min="15618" max="15618" width="25" bestFit="1" customWidth="1"/>
    <col min="15619" max="15619" width="8.88671875" customWidth="1"/>
    <col min="15621" max="15621" width="16.5546875" customWidth="1"/>
    <col min="15622" max="15622" width="18.109375" bestFit="1" customWidth="1"/>
    <col min="15624" max="15624" width="21.5546875" customWidth="1"/>
    <col min="15874" max="15874" width="25" bestFit="1" customWidth="1"/>
    <col min="15875" max="15875" width="8.88671875" customWidth="1"/>
    <col min="15877" max="15877" width="16.5546875" customWidth="1"/>
    <col min="15878" max="15878" width="18.109375" bestFit="1" customWidth="1"/>
    <col min="15880" max="15880" width="21.5546875" customWidth="1"/>
    <col min="16130" max="16130" width="25" bestFit="1" customWidth="1"/>
    <col min="16131" max="16131" width="8.88671875" customWidth="1"/>
    <col min="16133" max="16133" width="16.5546875" customWidth="1"/>
    <col min="16134" max="16134" width="18.109375" bestFit="1" customWidth="1"/>
    <col min="16136" max="16136" width="21.5546875" customWidth="1"/>
  </cols>
  <sheetData>
    <row r="3" spans="2:8" x14ac:dyDescent="0.3">
      <c r="B3" s="16" t="s">
        <v>11</v>
      </c>
      <c r="H3" s="17" t="s">
        <v>46</v>
      </c>
    </row>
    <row r="5" spans="2:8" x14ac:dyDescent="0.3">
      <c r="B5" t="s">
        <v>12</v>
      </c>
      <c r="D5" t="s">
        <v>47</v>
      </c>
      <c r="F5" s="11" t="s">
        <v>13</v>
      </c>
      <c r="H5" s="18" t="s">
        <v>48</v>
      </c>
    </row>
    <row r="7" spans="2:8" x14ac:dyDescent="0.3">
      <c r="B7" t="s">
        <v>14</v>
      </c>
      <c r="D7" t="s">
        <v>49</v>
      </c>
      <c r="F7" s="12" t="s">
        <v>15</v>
      </c>
      <c r="H7" s="17" t="s">
        <v>15</v>
      </c>
    </row>
    <row r="9" spans="2:8" x14ac:dyDescent="0.3">
      <c r="B9" t="s">
        <v>16</v>
      </c>
      <c r="F9" s="12" t="s">
        <v>17</v>
      </c>
      <c r="H9" s="19"/>
    </row>
    <row r="11" spans="2:8" x14ac:dyDescent="0.3">
      <c r="B11" t="s">
        <v>18</v>
      </c>
      <c r="F11" s="12"/>
    </row>
    <row r="14" spans="2:8" x14ac:dyDescent="0.3">
      <c r="B14" t="s">
        <v>20</v>
      </c>
      <c r="F14" s="12" t="s">
        <v>19</v>
      </c>
      <c r="H14" s="17" t="s">
        <v>19</v>
      </c>
    </row>
    <row r="17" spans="2:8" x14ac:dyDescent="0.3">
      <c r="B17" t="s">
        <v>21</v>
      </c>
      <c r="F17" s="12" t="s">
        <v>22</v>
      </c>
      <c r="H17" s="17" t="s">
        <v>22</v>
      </c>
    </row>
    <row r="20" spans="2:8" x14ac:dyDescent="0.3">
      <c r="B20" s="16" t="s">
        <v>23</v>
      </c>
    </row>
    <row r="22" spans="2:8" ht="15.6" x14ac:dyDescent="0.35">
      <c r="B22" t="s">
        <v>24</v>
      </c>
      <c r="D22" t="s">
        <v>50</v>
      </c>
    </row>
    <row r="24" spans="2:8" x14ac:dyDescent="0.3">
      <c r="B24" t="s">
        <v>25</v>
      </c>
      <c r="F24" s="12" t="s">
        <v>26</v>
      </c>
      <c r="H24" s="17" t="s">
        <v>51</v>
      </c>
    </row>
    <row r="27" spans="2:8" x14ac:dyDescent="0.3">
      <c r="B27" t="s">
        <v>27</v>
      </c>
      <c r="F27" s="12" t="s">
        <v>28</v>
      </c>
      <c r="H27" s="17" t="s">
        <v>52</v>
      </c>
    </row>
    <row r="30" spans="2:8" x14ac:dyDescent="0.3">
      <c r="B30" t="s">
        <v>53</v>
      </c>
      <c r="F30" s="12" t="s">
        <v>29</v>
      </c>
      <c r="H30" s="17" t="s">
        <v>54</v>
      </c>
    </row>
    <row r="33" spans="2:8" x14ac:dyDescent="0.3">
      <c r="B33" t="s">
        <v>55</v>
      </c>
      <c r="F33" s="12" t="s">
        <v>30</v>
      </c>
      <c r="H33" s="17" t="s">
        <v>56</v>
      </c>
    </row>
    <row r="36" spans="2:8" x14ac:dyDescent="0.3">
      <c r="B36" t="s">
        <v>31</v>
      </c>
      <c r="F36" s="12" t="s">
        <v>32</v>
      </c>
      <c r="H36" s="17" t="s">
        <v>32</v>
      </c>
    </row>
    <row r="39" spans="2:8" x14ac:dyDescent="0.3">
      <c r="B39" t="s">
        <v>33</v>
      </c>
      <c r="F39" s="12" t="s">
        <v>34</v>
      </c>
      <c r="H39" s="17" t="s">
        <v>34</v>
      </c>
    </row>
    <row r="41" spans="2:8" x14ac:dyDescent="0.3">
      <c r="B41" s="10" t="s">
        <v>45</v>
      </c>
    </row>
    <row r="43" spans="2:8" x14ac:dyDescent="0.3">
      <c r="B43" s="12" t="s">
        <v>57</v>
      </c>
      <c r="C43" s="12"/>
      <c r="D43" s="12"/>
    </row>
    <row r="46" spans="2:8" x14ac:dyDescent="0.3">
      <c r="B46" s="16" t="s">
        <v>58</v>
      </c>
    </row>
    <row r="48" spans="2:8" x14ac:dyDescent="0.3">
      <c r="B48" t="s">
        <v>59</v>
      </c>
    </row>
    <row r="50" spans="2:3" x14ac:dyDescent="0.3">
      <c r="B50" s="12" t="s">
        <v>60</v>
      </c>
      <c r="C50" s="20"/>
    </row>
    <row r="53" spans="2:3" x14ac:dyDescent="0.3">
      <c r="B53" s="16" t="s">
        <v>61</v>
      </c>
    </row>
    <row r="56" spans="2:3" x14ac:dyDescent="0.3">
      <c r="B56" t="s">
        <v>44</v>
      </c>
    </row>
    <row r="64" spans="2:3" x14ac:dyDescent="0.3">
      <c r="B64" t="s">
        <v>62</v>
      </c>
    </row>
    <row r="69" spans="2:2" x14ac:dyDescent="0.3">
      <c r="B69" t="s">
        <v>63</v>
      </c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563880</xdr:colOff>
                <xdr:row>7</xdr:row>
                <xdr:rowOff>7620</xdr:rowOff>
              </from>
              <to>
                <xdr:col>3</xdr:col>
                <xdr:colOff>175260</xdr:colOff>
                <xdr:row>9</xdr:row>
                <xdr:rowOff>114300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33" r:id="rId6">
          <objectPr defaultSize="0" autoPict="0" r:id="rId7">
            <anchor moveWithCells="1" sizeWithCells="1">
              <from>
                <xdr:col>2</xdr:col>
                <xdr:colOff>38100</xdr:colOff>
                <xdr:row>2</xdr:row>
                <xdr:rowOff>0</xdr:rowOff>
              </from>
              <to>
                <xdr:col>2</xdr:col>
                <xdr:colOff>160020</xdr:colOff>
                <xdr:row>3</xdr:row>
                <xdr:rowOff>22860</xdr:rowOff>
              </to>
            </anchor>
          </objectPr>
        </oleObject>
      </mc:Choice>
      <mc:Fallback>
        <oleObject progId="Equation.3" shapeId="1033" r:id="rId6"/>
      </mc:Fallback>
    </mc:AlternateContent>
    <mc:AlternateContent xmlns:mc="http://schemas.openxmlformats.org/markup-compatibility/2006">
      <mc:Choice Requires="x14">
        <oleObject progId="Equation.3" shapeId="1034" r:id="rId8">
          <objectPr defaultSize="0" autoPict="0" r:id="rId9">
            <anchor moveWithCells="1" sizeWithCells="1">
              <from>
                <xdr:col>2</xdr:col>
                <xdr:colOff>30480</xdr:colOff>
                <xdr:row>3</xdr:row>
                <xdr:rowOff>152400</xdr:rowOff>
              </from>
              <to>
                <xdr:col>2</xdr:col>
                <xdr:colOff>175260</xdr:colOff>
                <xdr:row>5</xdr:row>
                <xdr:rowOff>7620</xdr:rowOff>
              </to>
            </anchor>
          </objectPr>
        </oleObject>
      </mc:Choice>
      <mc:Fallback>
        <oleObject progId="Equation.3" shapeId="1034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5">
            <anchor moveWithCells="1" sizeWithCells="1">
              <from>
                <xdr:col>2</xdr:col>
                <xdr:colOff>563880</xdr:colOff>
                <xdr:row>9</xdr:row>
                <xdr:rowOff>7620</xdr:rowOff>
              </from>
              <to>
                <xdr:col>4</xdr:col>
                <xdr:colOff>175260</xdr:colOff>
                <xdr:row>11</xdr:row>
                <xdr:rowOff>114300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1">
          <objectPr defaultSize="0" autoPict="0" r:id="rId12">
            <anchor moveWithCells="1" sizeWithCells="1">
              <from>
                <xdr:col>3</xdr:col>
                <xdr:colOff>0</xdr:colOff>
                <xdr:row>12</xdr:row>
                <xdr:rowOff>38100</xdr:rowOff>
              </from>
              <to>
                <xdr:col>4</xdr:col>
                <xdr:colOff>144780</xdr:colOff>
                <xdr:row>14</xdr:row>
                <xdr:rowOff>144780</xdr:rowOff>
              </to>
            </anchor>
          </objectPr>
        </oleObject>
      </mc:Choice>
      <mc:Fallback>
        <oleObject progId="Equation.3" shapeId="1038" r:id="rId11"/>
      </mc:Fallback>
    </mc:AlternateContent>
    <mc:AlternateContent xmlns:mc="http://schemas.openxmlformats.org/markup-compatibility/2006">
      <mc:Choice Requires="x14">
        <oleObject progId="Equation.3" shapeId="1039" r:id="rId13">
          <objectPr defaultSize="0" autoPict="0" r:id="rId14">
            <anchor moveWithCells="1" sizeWithCells="1">
              <from>
                <xdr:col>3</xdr:col>
                <xdr:colOff>7620</xdr:colOff>
                <xdr:row>15</xdr:row>
                <xdr:rowOff>99060</xdr:rowOff>
              </from>
              <to>
                <xdr:col>4</xdr:col>
                <xdr:colOff>533400</xdr:colOff>
                <xdr:row>17</xdr:row>
                <xdr:rowOff>38100</xdr:rowOff>
              </to>
            </anchor>
          </objectPr>
        </oleObject>
      </mc:Choice>
      <mc:Fallback>
        <oleObject progId="Equation.3" shapeId="1039" r:id="rId13"/>
      </mc:Fallback>
    </mc:AlternateContent>
    <mc:AlternateContent xmlns:mc="http://schemas.openxmlformats.org/markup-compatibility/2006">
      <mc:Choice Requires="x14">
        <oleObject progId="Equation.3" shapeId="1040" r:id="rId15">
          <objectPr defaultSize="0" autoPict="0" r:id="rId16">
            <anchor moveWithCells="1" sizeWithCells="1">
              <from>
                <xdr:col>3</xdr:col>
                <xdr:colOff>0</xdr:colOff>
                <xdr:row>22</xdr:row>
                <xdr:rowOff>38100</xdr:rowOff>
              </from>
              <to>
                <xdr:col>4</xdr:col>
                <xdr:colOff>693420</xdr:colOff>
                <xdr:row>24</xdr:row>
                <xdr:rowOff>144780</xdr:rowOff>
              </to>
            </anchor>
          </objectPr>
        </oleObject>
      </mc:Choice>
      <mc:Fallback>
        <oleObject progId="Equation.3" shapeId="1040" r:id="rId15"/>
      </mc:Fallback>
    </mc:AlternateContent>
    <mc:AlternateContent xmlns:mc="http://schemas.openxmlformats.org/markup-compatibility/2006">
      <mc:Choice Requires="x14">
        <oleObject progId="Equation.3" shapeId="1041" r:id="rId17">
          <objectPr defaultSize="0" autoPict="0" r:id="rId18">
            <anchor moveWithCells="1" sizeWithCells="1">
              <from>
                <xdr:col>3</xdr:col>
                <xdr:colOff>22860</xdr:colOff>
                <xdr:row>25</xdr:row>
                <xdr:rowOff>30480</xdr:rowOff>
              </from>
              <to>
                <xdr:col>4</xdr:col>
                <xdr:colOff>792480</xdr:colOff>
                <xdr:row>27</xdr:row>
                <xdr:rowOff>137160</xdr:rowOff>
              </to>
            </anchor>
          </objectPr>
        </oleObject>
      </mc:Choice>
      <mc:Fallback>
        <oleObject progId="Equation.3" shapeId="1041" r:id="rId17"/>
      </mc:Fallback>
    </mc:AlternateContent>
    <mc:AlternateContent xmlns:mc="http://schemas.openxmlformats.org/markup-compatibility/2006">
      <mc:Choice Requires="x14">
        <oleObject progId="Equation.3" shapeId="1042" r:id="rId19">
          <objectPr defaultSize="0" autoPict="0" r:id="rId20">
            <anchor moveWithCells="1" sizeWithCells="1">
              <from>
                <xdr:col>3</xdr:col>
                <xdr:colOff>0</xdr:colOff>
                <xdr:row>28</xdr:row>
                <xdr:rowOff>99060</xdr:rowOff>
              </from>
              <to>
                <xdr:col>4</xdr:col>
                <xdr:colOff>7620</xdr:colOff>
                <xdr:row>30</xdr:row>
                <xdr:rowOff>30480</xdr:rowOff>
              </to>
            </anchor>
          </objectPr>
        </oleObject>
      </mc:Choice>
      <mc:Fallback>
        <oleObject progId="Equation.3" shapeId="1042" r:id="rId19"/>
      </mc:Fallback>
    </mc:AlternateContent>
    <mc:AlternateContent xmlns:mc="http://schemas.openxmlformats.org/markup-compatibility/2006">
      <mc:Choice Requires="x14">
        <oleObject progId="Equation.3" shapeId="1043" r:id="rId21">
          <objectPr defaultSize="0" autoPict="0" r:id="rId22">
            <anchor moveWithCells="1" sizeWithCells="1">
              <from>
                <xdr:col>3</xdr:col>
                <xdr:colOff>68580</xdr:colOff>
                <xdr:row>31</xdr:row>
                <xdr:rowOff>68580</xdr:rowOff>
              </from>
              <to>
                <xdr:col>3</xdr:col>
                <xdr:colOff>601980</xdr:colOff>
                <xdr:row>33</xdr:row>
                <xdr:rowOff>0</xdr:rowOff>
              </to>
            </anchor>
          </objectPr>
        </oleObject>
      </mc:Choice>
      <mc:Fallback>
        <oleObject progId="Equation.3" shapeId="1043" r:id="rId21"/>
      </mc:Fallback>
    </mc:AlternateContent>
    <mc:AlternateContent xmlns:mc="http://schemas.openxmlformats.org/markup-compatibility/2006">
      <mc:Choice Requires="x14">
        <oleObject progId="Equation.3" shapeId="1044" r:id="rId23">
          <objectPr defaultSize="0" autoPict="0" r:id="rId24">
            <anchor moveWithCells="1" sizeWithCells="1">
              <from>
                <xdr:col>3</xdr:col>
                <xdr:colOff>0</xdr:colOff>
                <xdr:row>34</xdr:row>
                <xdr:rowOff>30480</xdr:rowOff>
              </from>
              <to>
                <xdr:col>4</xdr:col>
                <xdr:colOff>259080</xdr:colOff>
                <xdr:row>36</xdr:row>
                <xdr:rowOff>99060</xdr:rowOff>
              </to>
            </anchor>
          </objectPr>
        </oleObject>
      </mc:Choice>
      <mc:Fallback>
        <oleObject progId="Equation.3" shapeId="1044" r:id="rId23"/>
      </mc:Fallback>
    </mc:AlternateContent>
    <mc:AlternateContent xmlns:mc="http://schemas.openxmlformats.org/markup-compatibility/2006">
      <mc:Choice Requires="x14">
        <oleObject progId="Equation.3" shapeId="1045" r:id="rId25">
          <objectPr defaultSize="0" autoPict="0" r:id="rId7">
            <anchor moveWithCells="1" sizeWithCells="1">
              <from>
                <xdr:col>3</xdr:col>
                <xdr:colOff>38100</xdr:colOff>
                <xdr:row>4</xdr:row>
                <xdr:rowOff>0</xdr:rowOff>
              </from>
              <to>
                <xdr:col>3</xdr:col>
                <xdr:colOff>160020</xdr:colOff>
                <xdr:row>5</xdr:row>
                <xdr:rowOff>22860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defaultSize="0" autoPict="0" r:id="rId9">
            <anchor moveWithCells="1" sizeWithCells="1">
              <from>
                <xdr:col>3</xdr:col>
                <xdr:colOff>30480</xdr:colOff>
                <xdr:row>5</xdr:row>
                <xdr:rowOff>152400</xdr:rowOff>
              </from>
              <to>
                <xdr:col>3</xdr:col>
                <xdr:colOff>175260</xdr:colOff>
                <xdr:row>7</xdr:row>
                <xdr:rowOff>7620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defaultSize="0" autoPict="0" r:id="rId28">
            <anchor moveWithCells="1" sizeWithCells="1">
              <from>
                <xdr:col>3</xdr:col>
                <xdr:colOff>0</xdr:colOff>
                <xdr:row>47</xdr:row>
                <xdr:rowOff>0</xdr:rowOff>
              </from>
              <to>
                <xdr:col>5</xdr:col>
                <xdr:colOff>7620</xdr:colOff>
                <xdr:row>48</xdr:row>
                <xdr:rowOff>68580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9">
          <objectPr defaultSize="0" autoPict="0" r:id="rId30">
            <anchor moveWithCells="1" sizeWithCells="1">
              <from>
                <xdr:col>3</xdr:col>
                <xdr:colOff>60960</xdr:colOff>
                <xdr:row>53</xdr:row>
                <xdr:rowOff>0</xdr:rowOff>
              </from>
              <to>
                <xdr:col>4</xdr:col>
                <xdr:colOff>297180</xdr:colOff>
                <xdr:row>58</xdr:row>
                <xdr:rowOff>30480</xdr:rowOff>
              </to>
            </anchor>
          </objectPr>
        </oleObject>
      </mc:Choice>
      <mc:Fallback>
        <oleObject progId="Equation.3" shapeId="1048" r:id="rId29"/>
      </mc:Fallback>
    </mc:AlternateContent>
    <mc:AlternateContent xmlns:mc="http://schemas.openxmlformats.org/markup-compatibility/2006">
      <mc:Choice Requires="x14">
        <oleObject progId="Equation.3" shapeId="1049" r:id="rId31">
          <objectPr defaultSize="0" autoPict="0" r:id="rId32">
            <anchor moveWithCells="1" sizeWithCells="1">
              <from>
                <xdr:col>3</xdr:col>
                <xdr:colOff>60960</xdr:colOff>
                <xdr:row>61</xdr:row>
                <xdr:rowOff>22860</xdr:rowOff>
              </from>
              <to>
                <xdr:col>4</xdr:col>
                <xdr:colOff>708660</xdr:colOff>
                <xdr:row>66</xdr:row>
                <xdr:rowOff>45720</xdr:rowOff>
              </to>
            </anchor>
          </objectPr>
        </oleObject>
      </mc:Choice>
      <mc:Fallback>
        <oleObject progId="Equation.3" shapeId="1049" r:id="rId31"/>
      </mc:Fallback>
    </mc:AlternateContent>
    <mc:AlternateContent xmlns:mc="http://schemas.openxmlformats.org/markup-compatibility/2006">
      <mc:Choice Requires="x14">
        <oleObject progId="Equation.3" shapeId="1050" r:id="rId33">
          <objectPr defaultSize="0" autoPict="0" r:id="rId34">
            <anchor moveWithCells="1" sizeWithCells="1">
              <from>
                <xdr:col>3</xdr:col>
                <xdr:colOff>76200</xdr:colOff>
                <xdr:row>67</xdr:row>
                <xdr:rowOff>76200</xdr:rowOff>
              </from>
              <to>
                <xdr:col>4</xdr:col>
                <xdr:colOff>495300</xdr:colOff>
                <xdr:row>69</xdr:row>
                <xdr:rowOff>60960</xdr:rowOff>
              </to>
            </anchor>
          </objectPr>
        </oleObject>
      </mc:Choice>
      <mc:Fallback>
        <oleObject progId="Equation.3" shapeId="1050" r:id="rId33"/>
      </mc:Fallback>
    </mc:AlternateContent>
    <mc:AlternateContent xmlns:mc="http://schemas.openxmlformats.org/markup-compatibility/2006">
      <mc:Choice Requires="x14">
        <oleObject progId="Equation.3" shapeId="1051" r:id="rId35">
          <objectPr defaultSize="0" autoPict="0" r:id="rId36">
            <anchor moveWithCells="1">
              <from>
                <xdr:col>3</xdr:col>
                <xdr:colOff>114300</xdr:colOff>
                <xdr:row>38</xdr:row>
                <xdr:rowOff>60960</xdr:rowOff>
              </from>
              <to>
                <xdr:col>4</xdr:col>
                <xdr:colOff>38100</xdr:colOff>
                <xdr:row>41</xdr:row>
                <xdr:rowOff>38100</xdr:rowOff>
              </to>
            </anchor>
          </objectPr>
        </oleObject>
      </mc:Choice>
      <mc:Fallback>
        <oleObject progId="Equation.3" shapeId="1051" r:id="rId3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čokotyčky</vt:lpstr>
      <vt:lpstr>vážený průměr</vt:lpstr>
      <vt:lpstr>Skripta</vt:lpstr>
      <vt:lpstr>vzorce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Kiszová</dc:creator>
  <cp:lastModifiedBy>Jirka</cp:lastModifiedBy>
  <dcterms:created xsi:type="dcterms:W3CDTF">2015-09-21T17:00:23Z</dcterms:created>
  <dcterms:modified xsi:type="dcterms:W3CDTF">2021-09-20T11:12:25Z</dcterms:modified>
</cp:coreProperties>
</file>