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Semináře nově\"/>
    </mc:Choice>
  </mc:AlternateContent>
  <bookViews>
    <workbookView xWindow="0" yWindow="0" windowWidth="23040" windowHeight="9192"/>
  </bookViews>
  <sheets>
    <sheet name="Úvod" sheetId="1" r:id="rId1"/>
    <sheet name="VKLP" sheetId="2" r:id="rId2"/>
    <sheet name="minimax" sheetId="3" r:id="rId3"/>
    <sheet name="cílové pr" sheetId="4" r:id="rId4"/>
  </sheets>
  <definedNames>
    <definedName name="solver_adj" localSheetId="3" hidden="1">'cílové pr'!$B$35:$I$35</definedName>
    <definedName name="solver_adj" localSheetId="2" hidden="1">minimax!$B$32:$D$32</definedName>
    <definedName name="solver_adj" localSheetId="1" hidden="1">VKLP!$B$23:$C$23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"0,0001"</definedName>
    <definedName name="solver_cvg" localSheetId="1" hidden="1">"0,0001"</definedName>
    <definedName name="solver_drv" localSheetId="3" hidden="1">2</definedName>
    <definedName name="solver_drv" localSheetId="2" hidden="1">1</definedName>
    <definedName name="solver_drv" localSheetId="1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itr" localSheetId="3" hidden="1">2147483647</definedName>
    <definedName name="solver_itr" localSheetId="2" hidden="1">2147483647</definedName>
    <definedName name="solver_itr" localSheetId="1" hidden="1">2147483647</definedName>
    <definedName name="solver_lhs1" localSheetId="3" hidden="1">'cílové pr'!$E$39</definedName>
    <definedName name="solver_lhs1" localSheetId="2" hidden="1">minimax!$B$36</definedName>
    <definedName name="solver_lhs1" localSheetId="1" hidden="1">VKLP!$B$27</definedName>
    <definedName name="solver_lhs2" localSheetId="3" hidden="1">'cílové pr'!$E$40</definedName>
    <definedName name="solver_lhs2" localSheetId="2" hidden="1">minimax!$B$37</definedName>
    <definedName name="solver_lhs2" localSheetId="1" hidden="1">VKLP!$B$28</definedName>
    <definedName name="solver_lhs3" localSheetId="3" hidden="1">'cílové pr'!$E$41</definedName>
    <definedName name="solver_lhs3" localSheetId="2" hidden="1">minimax!$B$38</definedName>
    <definedName name="solver_lhs3" localSheetId="1" hidden="1">VKLP!$B$29</definedName>
    <definedName name="solver_lhs4" localSheetId="3" hidden="1">'cílové pr'!$F$39</definedName>
    <definedName name="solver_lhs4" localSheetId="2" hidden="1">minimax!$B$39</definedName>
    <definedName name="solver_lhs5" localSheetId="3" hidden="1">'cílové pr'!$F$40</definedName>
    <definedName name="solver_lhs5" localSheetId="2" hidden="1">minimax!$B$40</definedName>
    <definedName name="solver_lhs6" localSheetId="3" hidden="1">'cílové pr'!$F$41</definedName>
    <definedName name="solver_lhs6" localSheetId="2" hidden="1">minimax!$B$41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"0,075"</definedName>
    <definedName name="solver_mrt" localSheetId="1" hidden="1">"0,075"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neg" localSheetId="3" hidden="1">1</definedName>
    <definedName name="solver_neg" localSheetId="2" hidden="1">1</definedName>
    <definedName name="solver_neg" localSheetId="1" hidden="1">1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um" localSheetId="3" hidden="1">6</definedName>
    <definedName name="solver_num" localSheetId="2" hidden="1">6</definedName>
    <definedName name="solver_num" localSheetId="1" hidden="1">3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opt" localSheetId="3" hidden="1">'cílové pr'!$J$35</definedName>
    <definedName name="solver_opt" localSheetId="2" hidden="1">minimax!$F$31</definedName>
    <definedName name="solver_opt" localSheetId="1" hidden="1">VKLP!$F$22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"0,000001"</definedName>
    <definedName name="solver_pre" localSheetId="1" hidden="1">"0,000001"</definedName>
    <definedName name="solver_rbv" localSheetId="3" hidden="1">2</definedName>
    <definedName name="solver_rbv" localSheetId="2" hidden="1">1</definedName>
    <definedName name="solver_rbv" localSheetId="1" hidden="1">1</definedName>
    <definedName name="solver_rel1" localSheetId="3" hidden="1">1</definedName>
    <definedName name="solver_rel1" localSheetId="2" hidden="1">3</definedName>
    <definedName name="solver_rel1" localSheetId="1" hidden="1">1</definedName>
    <definedName name="solver_rel2" localSheetId="3" hidden="1">1</definedName>
    <definedName name="solver_rel2" localSheetId="2" hidden="1">3</definedName>
    <definedName name="solver_rel2" localSheetId="1" hidden="1">1</definedName>
    <definedName name="solver_rel3" localSheetId="3" hidden="1">1</definedName>
    <definedName name="solver_rel3" localSheetId="2" hidden="1">3</definedName>
    <definedName name="solver_rel3" localSheetId="1" hidden="1">1</definedName>
    <definedName name="solver_rel4" localSheetId="3" hidden="1">1</definedName>
    <definedName name="solver_rel4" localSheetId="2" hidden="1">1</definedName>
    <definedName name="solver_rel5" localSheetId="3" hidden="1">1</definedName>
    <definedName name="solver_rel5" localSheetId="2" hidden="1">1</definedName>
    <definedName name="solver_rel6" localSheetId="3" hidden="1">1</definedName>
    <definedName name="solver_rel6" localSheetId="2" hidden="1">1</definedName>
    <definedName name="solver_rhs1" localSheetId="3" hidden="1">'cílové pr'!$F$39</definedName>
    <definedName name="solver_rhs1" localSheetId="2" hidden="1">minimax!$C$36</definedName>
    <definedName name="solver_rhs1" localSheetId="1" hidden="1">VKLP!$C$27</definedName>
    <definedName name="solver_rhs2" localSheetId="3" hidden="1">'cílové pr'!$F$40</definedName>
    <definedName name="solver_rhs2" localSheetId="2" hidden="1">minimax!$C$37</definedName>
    <definedName name="solver_rhs2" localSheetId="1" hidden="1">VKLP!$C$28</definedName>
    <definedName name="solver_rhs3" localSheetId="3" hidden="1">'cílové pr'!$F$41</definedName>
    <definedName name="solver_rhs3" localSheetId="2" hidden="1">minimax!$C$38</definedName>
    <definedName name="solver_rhs3" localSheetId="1" hidden="1">VKLP!$C$29</definedName>
    <definedName name="solver_rhs4" localSheetId="3" hidden="1">'cílové pr'!$G$39</definedName>
    <definedName name="solver_rhs4" localSheetId="2" hidden="1">minimax!$C$39</definedName>
    <definedName name="solver_rhs5" localSheetId="3" hidden="1">'cílové pr'!$G$40</definedName>
    <definedName name="solver_rhs5" localSheetId="2" hidden="1">minimax!$C$40</definedName>
    <definedName name="solver_rhs6" localSheetId="3" hidden="1">'cílové pr'!$G$41</definedName>
    <definedName name="solver_rhs6" localSheetId="2" hidden="1">minimax!$C$41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scl" localSheetId="3" hidden="1">2</definedName>
    <definedName name="solver_scl" localSheetId="2" hidden="1">1</definedName>
    <definedName name="solver_scl" localSheetId="1" hidden="1">1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tim" localSheetId="3" hidden="1">2147483647</definedName>
    <definedName name="solver_tim" localSheetId="2" hidden="1">2147483647</definedName>
    <definedName name="solver_tim" localSheetId="1" hidden="1">2147483647</definedName>
    <definedName name="solver_tol" localSheetId="3" hidden="1">0.01</definedName>
    <definedName name="solver_tol" localSheetId="2" hidden="1">0.01</definedName>
    <definedName name="solver_tol" localSheetId="1" hidden="1">0.01</definedName>
    <definedName name="solver_typ" localSheetId="3" hidden="1">2</definedName>
    <definedName name="solver_typ" localSheetId="2" hidden="1">1</definedName>
    <definedName name="solver_typ" localSheetId="1" hidden="1">1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er" localSheetId="3" hidden="1">3</definedName>
    <definedName name="solver_ver" localSheetId="2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F41" i="4"/>
  <c r="F40" i="4"/>
  <c r="F39" i="4"/>
  <c r="E41" i="4"/>
  <c r="G41" i="4"/>
  <c r="G40" i="4"/>
  <c r="G39" i="4"/>
  <c r="E39" i="4"/>
  <c r="J35" i="4"/>
  <c r="L27" i="4"/>
  <c r="L26" i="4"/>
  <c r="L25" i="4"/>
  <c r="G28" i="4"/>
  <c r="G27" i="4"/>
  <c r="G26" i="4"/>
  <c r="N21" i="4"/>
  <c r="I22" i="4"/>
  <c r="D22" i="4"/>
  <c r="B28" i="4"/>
  <c r="B27" i="4"/>
  <c r="B26" i="4"/>
  <c r="B41" i="3"/>
  <c r="B40" i="3"/>
  <c r="B39" i="3"/>
  <c r="B38" i="3"/>
  <c r="B37" i="3"/>
  <c r="B36" i="3"/>
  <c r="F31" i="3"/>
  <c r="B29" i="2"/>
  <c r="B28" i="2"/>
  <c r="B27" i="2"/>
  <c r="F22" i="2"/>
</calcChain>
</file>

<file path=xl/sharedStrings.xml><?xml version="1.0" encoding="utf-8"?>
<sst xmlns="http://schemas.openxmlformats.org/spreadsheetml/2006/main" count="61" uniqueCount="33">
  <si>
    <t>V tomto cvičení si ukážeme řešení tří dalších problémů matematického (lineárního programování):</t>
  </si>
  <si>
    <t>2. Minimaxová optimalizace</t>
  </si>
  <si>
    <t>3. Cílové programování.</t>
  </si>
  <si>
    <t>1. Vícekriteriální úloha LP</t>
  </si>
  <si>
    <t>x1</t>
  </si>
  <si>
    <t>x2</t>
  </si>
  <si>
    <t>učel. fce:</t>
  </si>
  <si>
    <t>účelová funkce je: z = 0.5(2x1+x2)+0.3(x1+5x2)+0.2(x1-3x2)=1.5x1+1.4x2</t>
  </si>
  <si>
    <t>L</t>
  </si>
  <si>
    <t>P</t>
  </si>
  <si>
    <t>g1</t>
  </si>
  <si>
    <t>g2</t>
  </si>
  <si>
    <t>Nyní budeme maximalizovat w (w je nově zavedená proměnná, která udává min hodnotu všech tří účelových funkcí).</t>
  </si>
  <si>
    <t>w</t>
  </si>
  <si>
    <t>účel. fce w:</t>
  </si>
  <si>
    <t>g3</t>
  </si>
  <si>
    <t>g4</t>
  </si>
  <si>
    <t>g5</t>
  </si>
  <si>
    <t>g6</t>
  </si>
  <si>
    <t>&gt;=</t>
  </si>
  <si>
    <t>Hodnota 2 znamená, že všechny tři původní účelové funkce mají hodnotu rovnu nebo vyšší než 2.</t>
  </si>
  <si>
    <t>Účelová fce f1:</t>
  </si>
  <si>
    <t>Účelová fce f2:</t>
  </si>
  <si>
    <t>Účelová fce f3:</t>
  </si>
  <si>
    <t>Nyní vyřešíme úlohu CLP:</t>
  </si>
  <si>
    <t>d1</t>
  </si>
  <si>
    <t>h1</t>
  </si>
  <si>
    <t>d2</t>
  </si>
  <si>
    <t>h2</t>
  </si>
  <si>
    <t>d3</t>
  </si>
  <si>
    <t>h3</t>
  </si>
  <si>
    <t>suma odch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</si>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</sst>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0" xfId="0" applyFill="1"/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4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11</xdr:col>
      <xdr:colOff>506218</xdr:colOff>
      <xdr:row>17</xdr:row>
      <xdr:rowOff>91440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7211818" cy="315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320156</xdr:colOff>
      <xdr:row>14</xdr:row>
      <xdr:rowOff>114300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5956" cy="267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17</xdr:row>
      <xdr:rowOff>129540</xdr:rowOff>
    </xdr:from>
    <xdr:to>
      <xdr:col>3</xdr:col>
      <xdr:colOff>76200</xdr:colOff>
      <xdr:row>27</xdr:row>
      <xdr:rowOff>45720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238500"/>
          <a:ext cx="1851660" cy="189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11</xdr:col>
      <xdr:colOff>226204</xdr:colOff>
      <xdr:row>16</xdr:row>
      <xdr:rowOff>175260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7046104" cy="301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4.4" x14ac:dyDescent="0.3"/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6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6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6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6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F29"/>
  <sheetViews>
    <sheetView topLeftCell="A5" workbookViewId="0">
      <selection activeCell="A26" sqref="A26:C29"/>
    </sheetView>
  </sheetViews>
  <sheetFormatPr defaultRowHeight="14.4" x14ac:dyDescent="0.3"/>
  <sheetData>
    <row r="19" spans="1:6" x14ac:dyDescent="0.3">
      <c r="B19" t="s">
        <v>7</v>
      </c>
    </row>
    <row r="22" spans="1:6" x14ac:dyDescent="0.3">
      <c r="B22" s="2" t="s">
        <v>4</v>
      </c>
      <c r="C22" s="2" t="s">
        <v>5</v>
      </c>
      <c r="E22" t="s">
        <v>6</v>
      </c>
      <c r="F22" s="4">
        <f>1.5*B23+1.4*C23</f>
        <v>4.4000000000000004</v>
      </c>
    </row>
    <row r="23" spans="1:6" x14ac:dyDescent="0.3">
      <c r="B23" s="3">
        <v>2</v>
      </c>
      <c r="C23" s="3">
        <v>1.0000000000000004</v>
      </c>
    </row>
    <row r="26" spans="1:6" x14ac:dyDescent="0.3">
      <c r="B26" s="2" t="s">
        <v>8</v>
      </c>
      <c r="C26" s="2" t="s">
        <v>9</v>
      </c>
    </row>
    <row r="27" spans="1:6" x14ac:dyDescent="0.3">
      <c r="A27" t="s">
        <v>10</v>
      </c>
      <c r="B27" s="5">
        <f>B23+C23</f>
        <v>3.0000000000000004</v>
      </c>
      <c r="C27" s="5">
        <v>3</v>
      </c>
    </row>
    <row r="28" spans="1:6" x14ac:dyDescent="0.3">
      <c r="A28" t="s">
        <v>11</v>
      </c>
      <c r="B28" s="5">
        <f>B23</f>
        <v>2</v>
      </c>
      <c r="C28" s="5">
        <v>2</v>
      </c>
    </row>
    <row r="29" spans="1:6" x14ac:dyDescent="0.3">
      <c r="A29" t="s">
        <v>15</v>
      </c>
      <c r="B29" s="5">
        <f>C23</f>
        <v>1.0000000000000004</v>
      </c>
      <c r="C29" s="5">
        <v>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41"/>
  <sheetViews>
    <sheetView topLeftCell="A17" workbookViewId="0">
      <selection activeCell="A29" sqref="A29"/>
    </sheetView>
  </sheetViews>
  <sheetFormatPr defaultRowHeight="14.4" x14ac:dyDescent="0.3"/>
  <cols>
    <col min="5" max="5" width="12.21875" customWidth="1"/>
  </cols>
  <sheetData>
    <row r="16" spans="1:5" ht="15.6" x14ac:dyDescent="0.3">
      <c r="A16" s="1"/>
      <c r="B16" s="1"/>
      <c r="C16" s="1"/>
      <c r="D16" s="1"/>
      <c r="E16" s="1"/>
    </row>
    <row r="17" spans="1:7" ht="15.6" x14ac:dyDescent="0.3">
      <c r="A17" s="1" t="s">
        <v>12</v>
      </c>
      <c r="B17" s="1"/>
      <c r="C17" s="1"/>
      <c r="D17" s="1"/>
      <c r="E17" s="1"/>
    </row>
    <row r="18" spans="1:7" ht="15.6" x14ac:dyDescent="0.3">
      <c r="A18" s="1"/>
      <c r="B18" s="1"/>
      <c r="C18" s="1"/>
      <c r="D18" s="1"/>
      <c r="E18" s="1"/>
    </row>
    <row r="19" spans="1:7" ht="15.6" x14ac:dyDescent="0.3">
      <c r="A19" s="1"/>
      <c r="B19" s="1"/>
      <c r="C19" s="1"/>
      <c r="D19" s="1"/>
      <c r="E19" s="1"/>
    </row>
    <row r="20" spans="1:7" ht="15.6" x14ac:dyDescent="0.3">
      <c r="A20" s="1"/>
      <c r="B20" s="1"/>
      <c r="C20" s="1"/>
      <c r="D20" s="1"/>
      <c r="E20" s="1"/>
    </row>
    <row r="21" spans="1:7" ht="15.6" x14ac:dyDescent="0.3">
      <c r="A21" s="1"/>
      <c r="B21" s="1"/>
      <c r="C21" s="1"/>
      <c r="D21" s="1"/>
      <c r="E21" s="1"/>
    </row>
    <row r="22" spans="1:7" ht="15.6" x14ac:dyDescent="0.3">
      <c r="A22" s="1"/>
      <c r="B22" s="1"/>
      <c r="C22" s="1"/>
      <c r="D22" s="1"/>
      <c r="E22" s="1"/>
    </row>
    <row r="23" spans="1:7" ht="15.6" x14ac:dyDescent="0.3">
      <c r="A23" s="1"/>
      <c r="B23" s="1"/>
      <c r="C23" s="1"/>
      <c r="D23" s="1"/>
      <c r="E23" s="1"/>
    </row>
    <row r="24" spans="1:7" ht="15.6" x14ac:dyDescent="0.3">
      <c r="A24" s="1"/>
      <c r="B24" s="1"/>
      <c r="C24" s="1"/>
      <c r="D24" s="1"/>
      <c r="E24" s="1"/>
    </row>
    <row r="25" spans="1:7" ht="15.6" x14ac:dyDescent="0.3">
      <c r="A25" s="1"/>
      <c r="B25" s="1"/>
      <c r="C25" s="1"/>
      <c r="D25" s="1"/>
      <c r="E25" s="1"/>
    </row>
    <row r="26" spans="1:7" ht="15.6" x14ac:dyDescent="0.3">
      <c r="A26" s="1"/>
      <c r="B26" s="1"/>
      <c r="C26" s="1"/>
      <c r="D26" s="1"/>
      <c r="E26" s="1"/>
    </row>
    <row r="27" spans="1:7" ht="15.6" x14ac:dyDescent="0.3">
      <c r="A27" s="1"/>
      <c r="B27" s="1"/>
      <c r="C27" s="1"/>
      <c r="D27" s="1"/>
      <c r="E27" s="1"/>
    </row>
    <row r="28" spans="1:7" ht="15.6" x14ac:dyDescent="0.3">
      <c r="A28" s="1"/>
      <c r="B28" s="1"/>
      <c r="C28" s="1"/>
      <c r="D28" s="1"/>
      <c r="E28" s="1"/>
    </row>
    <row r="29" spans="1:7" ht="15.6" x14ac:dyDescent="0.3">
      <c r="A29" s="1"/>
      <c r="B29" s="1"/>
      <c r="C29" s="1"/>
      <c r="D29" s="1"/>
      <c r="E29" s="1"/>
    </row>
    <row r="30" spans="1:7" ht="15.6" x14ac:dyDescent="0.3">
      <c r="A30" s="1"/>
      <c r="B30" s="1"/>
      <c r="C30" s="1"/>
      <c r="D30" s="1"/>
      <c r="E30" s="1"/>
    </row>
    <row r="31" spans="1:7" ht="15.6" x14ac:dyDescent="0.3">
      <c r="A31" s="1"/>
      <c r="B31" s="6" t="s">
        <v>4</v>
      </c>
      <c r="C31" s="6" t="s">
        <v>5</v>
      </c>
      <c r="D31" s="6" t="s">
        <v>13</v>
      </c>
      <c r="E31" s="1" t="s">
        <v>14</v>
      </c>
      <c r="F31" s="9">
        <f>D32</f>
        <v>2</v>
      </c>
      <c r="G31" s="11" t="s">
        <v>20</v>
      </c>
    </row>
    <row r="32" spans="1:7" ht="15.6" x14ac:dyDescent="0.3">
      <c r="A32" s="1"/>
      <c r="B32" s="7">
        <v>2</v>
      </c>
      <c r="C32" s="7">
        <v>0</v>
      </c>
      <c r="D32" s="7">
        <v>2</v>
      </c>
      <c r="E32" s="1"/>
    </row>
    <row r="33" spans="1:5" ht="15.6" x14ac:dyDescent="0.3">
      <c r="A33" s="1"/>
      <c r="B33" s="1"/>
      <c r="C33" s="1"/>
      <c r="D33" s="1"/>
      <c r="E33" s="1"/>
    </row>
    <row r="35" spans="1:5" ht="15.6" x14ac:dyDescent="0.3">
      <c r="B35" s="6" t="s">
        <v>8</v>
      </c>
      <c r="C35" s="6" t="s">
        <v>9</v>
      </c>
    </row>
    <row r="36" spans="1:5" ht="15.6" x14ac:dyDescent="0.3">
      <c r="A36" t="s">
        <v>10</v>
      </c>
      <c r="B36" s="8">
        <f>2*B32+C32-D32</f>
        <v>2</v>
      </c>
      <c r="C36" s="8">
        <v>0</v>
      </c>
      <c r="D36" t="s">
        <v>19</v>
      </c>
    </row>
    <row r="37" spans="1:5" ht="15.6" x14ac:dyDescent="0.3">
      <c r="A37" t="s">
        <v>11</v>
      </c>
      <c r="B37" s="8">
        <f>B32+5*C32-D32</f>
        <v>0</v>
      </c>
      <c r="C37" s="8">
        <v>0</v>
      </c>
      <c r="D37" t="s">
        <v>19</v>
      </c>
    </row>
    <row r="38" spans="1:5" ht="15.6" x14ac:dyDescent="0.3">
      <c r="A38" t="s">
        <v>15</v>
      </c>
      <c r="B38" s="8">
        <f>B32-3*C32-D32</f>
        <v>0</v>
      </c>
      <c r="C38" s="8">
        <v>0</v>
      </c>
      <c r="D38" t="s">
        <v>19</v>
      </c>
    </row>
    <row r="39" spans="1:5" ht="15.6" x14ac:dyDescent="0.3">
      <c r="A39" t="s">
        <v>16</v>
      </c>
      <c r="B39" s="8">
        <f>B32+C32</f>
        <v>2</v>
      </c>
      <c r="C39" s="8">
        <v>3</v>
      </c>
    </row>
    <row r="40" spans="1:5" x14ac:dyDescent="0.3">
      <c r="A40" t="s">
        <v>17</v>
      </c>
      <c r="B40" s="5">
        <f>B32</f>
        <v>2</v>
      </c>
      <c r="C40" s="5">
        <v>2</v>
      </c>
    </row>
    <row r="41" spans="1:5" x14ac:dyDescent="0.3">
      <c r="A41" t="s">
        <v>18</v>
      </c>
      <c r="B41" s="5">
        <f>C32</f>
        <v>0</v>
      </c>
      <c r="C41" s="5">
        <v>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N45"/>
  <sheetViews>
    <sheetView topLeftCell="A19" workbookViewId="0">
      <selection activeCell="A30" sqref="A30"/>
    </sheetView>
  </sheetViews>
  <sheetFormatPr defaultRowHeight="14.4" x14ac:dyDescent="0.3"/>
  <cols>
    <col min="10" max="10" width="10.5546875" customWidth="1"/>
  </cols>
  <sheetData>
    <row r="18" spans="1:14" ht="15.6" x14ac:dyDescent="0.3">
      <c r="A18" s="1"/>
      <c r="B18" s="1"/>
      <c r="C18" s="1"/>
      <c r="D18" s="1"/>
      <c r="E18" s="1"/>
      <c r="F18" s="1"/>
      <c r="G18" s="1"/>
      <c r="K18" s="1" t="s">
        <v>23</v>
      </c>
      <c r="L18" s="1"/>
      <c r="M18" s="1"/>
      <c r="N18" s="1"/>
    </row>
    <row r="19" spans="1:14" ht="15.6" x14ac:dyDescent="0.3">
      <c r="A19" s="1" t="s">
        <v>21</v>
      </c>
      <c r="B19" s="1"/>
      <c r="C19" s="1"/>
      <c r="D19" s="1"/>
      <c r="E19" s="13"/>
      <c r="F19" s="1" t="s">
        <v>22</v>
      </c>
      <c r="G19" s="1"/>
      <c r="H19" s="1"/>
      <c r="I19" s="1"/>
      <c r="K19" s="1"/>
      <c r="L19" s="1"/>
      <c r="M19" s="1"/>
      <c r="N19" s="1"/>
    </row>
    <row r="20" spans="1:14" ht="15.6" x14ac:dyDescent="0.3">
      <c r="A20" s="1"/>
      <c r="B20" s="1"/>
      <c r="C20" s="1"/>
      <c r="D20" s="1"/>
      <c r="E20" s="13"/>
      <c r="F20" s="1"/>
      <c r="G20" s="1"/>
      <c r="H20" s="1"/>
      <c r="I20" s="1"/>
      <c r="K20" s="1"/>
      <c r="L20" s="6" t="s">
        <v>4</v>
      </c>
      <c r="M20" s="6" t="s">
        <v>5</v>
      </c>
      <c r="N20" s="1"/>
    </row>
    <row r="21" spans="1:14" ht="15.6" x14ac:dyDescent="0.3">
      <c r="A21" s="1"/>
      <c r="B21" s="6" t="s">
        <v>4</v>
      </c>
      <c r="C21" s="6" t="s">
        <v>5</v>
      </c>
      <c r="D21" s="1"/>
      <c r="E21" s="13"/>
      <c r="F21" s="1"/>
      <c r="G21" s="6" t="s">
        <v>4</v>
      </c>
      <c r="H21" s="6" t="s">
        <v>5</v>
      </c>
      <c r="I21" s="1"/>
      <c r="K21" s="1"/>
      <c r="L21" s="7">
        <v>2</v>
      </c>
      <c r="M21" s="7">
        <v>0</v>
      </c>
      <c r="N21" s="12">
        <f>L21-3*M21</f>
        <v>2</v>
      </c>
    </row>
    <row r="22" spans="1:14" ht="15.6" x14ac:dyDescent="0.3">
      <c r="A22" s="1"/>
      <c r="B22" s="7">
        <v>1</v>
      </c>
      <c r="C22" s="7">
        <v>2</v>
      </c>
      <c r="D22" s="12">
        <f>2*B22+C22</f>
        <v>4</v>
      </c>
      <c r="E22" s="1"/>
      <c r="F22" s="1"/>
      <c r="G22" s="7">
        <v>1</v>
      </c>
      <c r="H22" s="7">
        <v>1.0000000000000002</v>
      </c>
      <c r="I22" s="12">
        <f>B22+5*C22</f>
        <v>11</v>
      </c>
    </row>
    <row r="23" spans="1:14" ht="15.6" x14ac:dyDescent="0.3">
      <c r="A23" s="1"/>
      <c r="B23" s="1"/>
      <c r="C23" s="1"/>
      <c r="D23" s="1"/>
      <c r="E23" s="1"/>
      <c r="F23" s="1"/>
      <c r="G23" s="1"/>
    </row>
    <row r="24" spans="1:14" ht="15.6" x14ac:dyDescent="0.3">
      <c r="A24" s="1"/>
      <c r="B24" s="1"/>
      <c r="C24" s="1"/>
      <c r="D24" s="1"/>
      <c r="E24" s="1"/>
      <c r="F24" s="1"/>
      <c r="G24" s="1"/>
      <c r="L24" s="2" t="s">
        <v>8</v>
      </c>
      <c r="M24" s="2" t="s">
        <v>9</v>
      </c>
    </row>
    <row r="25" spans="1:14" ht="15.6" x14ac:dyDescent="0.3">
      <c r="B25" s="2" t="s">
        <v>8</v>
      </c>
      <c r="C25" s="2" t="s">
        <v>9</v>
      </c>
      <c r="D25" s="1"/>
      <c r="E25" s="1"/>
      <c r="F25" s="1"/>
      <c r="G25" s="2" t="s">
        <v>8</v>
      </c>
      <c r="H25" s="2" t="s">
        <v>9</v>
      </c>
      <c r="L25" s="5">
        <f>L21+M21</f>
        <v>2</v>
      </c>
      <c r="M25" s="5">
        <v>3</v>
      </c>
    </row>
    <row r="26" spans="1:14" ht="15.6" x14ac:dyDescent="0.3">
      <c r="A26" t="s">
        <v>10</v>
      </c>
      <c r="B26" s="5">
        <f>B22+C22</f>
        <v>3</v>
      </c>
      <c r="C26" s="5">
        <v>3</v>
      </c>
      <c r="D26" s="1"/>
      <c r="E26" s="1"/>
      <c r="F26" s="1"/>
      <c r="G26" s="5">
        <f>G22+H22</f>
        <v>2</v>
      </c>
      <c r="H26" s="5">
        <v>3</v>
      </c>
      <c r="L26" s="5">
        <f>L21</f>
        <v>2</v>
      </c>
      <c r="M26" s="5">
        <v>2</v>
      </c>
    </row>
    <row r="27" spans="1:14" ht="15.6" x14ac:dyDescent="0.3">
      <c r="A27" t="s">
        <v>11</v>
      </c>
      <c r="B27" s="5">
        <f>B22</f>
        <v>1</v>
      </c>
      <c r="C27" s="5">
        <v>2</v>
      </c>
      <c r="D27" s="1"/>
      <c r="E27" s="1"/>
      <c r="F27" s="1"/>
      <c r="G27" s="5">
        <f>G22</f>
        <v>1</v>
      </c>
      <c r="H27" s="5">
        <v>2</v>
      </c>
      <c r="L27" s="5">
        <f>M21</f>
        <v>0</v>
      </c>
      <c r="M27" s="5">
        <v>2</v>
      </c>
    </row>
    <row r="28" spans="1:14" ht="15.6" x14ac:dyDescent="0.3">
      <c r="A28" t="s">
        <v>15</v>
      </c>
      <c r="B28" s="5">
        <f>C22</f>
        <v>2</v>
      </c>
      <c r="C28" s="5">
        <v>2</v>
      </c>
      <c r="D28" s="1"/>
      <c r="E28" s="1"/>
      <c r="F28" s="1"/>
      <c r="G28" s="5">
        <f>H22</f>
        <v>1.0000000000000002</v>
      </c>
      <c r="H28" s="5">
        <v>2</v>
      </c>
    </row>
    <row r="29" spans="1:14" ht="15.6" x14ac:dyDescent="0.3">
      <c r="A29" s="1"/>
      <c r="B29" s="1"/>
      <c r="C29" s="1"/>
      <c r="D29" s="1"/>
      <c r="E29" s="1"/>
      <c r="F29" s="1"/>
      <c r="G29" s="1"/>
    </row>
    <row r="30" spans="1:14" ht="15.6" x14ac:dyDescent="0.3">
      <c r="A30" s="1"/>
      <c r="B30" s="1"/>
      <c r="C30" s="1"/>
      <c r="D30" s="1"/>
      <c r="E30" s="1"/>
      <c r="F30" s="1"/>
      <c r="G30" s="1"/>
    </row>
    <row r="32" spans="1:14" x14ac:dyDescent="0.3">
      <c r="A32" t="s">
        <v>24</v>
      </c>
    </row>
    <row r="34" spans="2:10" ht="15.6" x14ac:dyDescent="0.3">
      <c r="B34" s="6" t="s">
        <v>4</v>
      </c>
      <c r="C34" s="6" t="s">
        <v>5</v>
      </c>
      <c r="D34" s="6" t="s">
        <v>25</v>
      </c>
      <c r="E34" s="6" t="s">
        <v>26</v>
      </c>
      <c r="F34" s="6" t="s">
        <v>27</v>
      </c>
      <c r="G34" s="6" t="s">
        <v>28</v>
      </c>
      <c r="H34" s="6" t="s">
        <v>29</v>
      </c>
      <c r="I34" s="6" t="s">
        <v>30</v>
      </c>
      <c r="J34" s="1" t="s">
        <v>31</v>
      </c>
    </row>
    <row r="35" spans="2:10" ht="15.6" x14ac:dyDescent="0.3">
      <c r="B35" s="7">
        <v>1</v>
      </c>
      <c r="C35" s="7">
        <v>2</v>
      </c>
      <c r="D35" s="7">
        <v>0</v>
      </c>
      <c r="E35" s="7">
        <v>0</v>
      </c>
      <c r="F35" s="7">
        <v>0</v>
      </c>
      <c r="G35" s="7">
        <v>0</v>
      </c>
      <c r="H35" s="7">
        <v>7</v>
      </c>
      <c r="I35" s="7">
        <v>0</v>
      </c>
      <c r="J35" s="9">
        <f>SUM(D35:I35)</f>
        <v>7</v>
      </c>
    </row>
    <row r="36" spans="2:10" ht="15.6" x14ac:dyDescent="0.3">
      <c r="J36" s="1"/>
    </row>
    <row r="37" spans="2:10" ht="15.6" x14ac:dyDescent="0.3">
      <c r="B37" s="14"/>
      <c r="C37" s="14"/>
      <c r="J37" s="1"/>
    </row>
    <row r="38" spans="2:10" ht="15.6" x14ac:dyDescent="0.3">
      <c r="B38" s="10"/>
      <c r="C38" s="10"/>
      <c r="D38" s="1"/>
      <c r="E38" s="6" t="s">
        <v>8</v>
      </c>
      <c r="F38" s="6" t="s">
        <v>32</v>
      </c>
      <c r="G38" s="6" t="s">
        <v>9</v>
      </c>
      <c r="J38" s="1"/>
    </row>
    <row r="39" spans="2:10" ht="15.6" x14ac:dyDescent="0.3">
      <c r="B39" s="16"/>
      <c r="C39" s="16"/>
      <c r="D39" s="1"/>
      <c r="E39" s="15">
        <f>-D35</f>
        <v>0</v>
      </c>
      <c r="F39" s="8">
        <f>2*B35+C35-4</f>
        <v>0</v>
      </c>
      <c r="G39" s="8">
        <f>E35</f>
        <v>0</v>
      </c>
      <c r="J39" s="1"/>
    </row>
    <row r="40" spans="2:10" ht="15.6" x14ac:dyDescent="0.3">
      <c r="B40" s="16"/>
      <c r="C40" s="16"/>
      <c r="D40" s="1"/>
      <c r="E40" s="15">
        <f>-F35</f>
        <v>0</v>
      </c>
      <c r="F40" s="8">
        <f>B35+5*C35-11</f>
        <v>0</v>
      </c>
      <c r="G40" s="8">
        <f>G35</f>
        <v>0</v>
      </c>
      <c r="J40" s="1"/>
    </row>
    <row r="41" spans="2:10" ht="15.6" x14ac:dyDescent="0.3">
      <c r="B41" s="16"/>
      <c r="C41" s="16"/>
      <c r="D41" s="1"/>
      <c r="E41" s="15">
        <f>-H35</f>
        <v>-7</v>
      </c>
      <c r="F41" s="8">
        <f>B35-3*C35-2</f>
        <v>-7</v>
      </c>
      <c r="G41" s="8">
        <f>I35</f>
        <v>0</v>
      </c>
    </row>
    <row r="42" spans="2:10" ht="15.6" x14ac:dyDescent="0.3">
      <c r="B42" s="16"/>
      <c r="C42" s="16"/>
      <c r="D42" s="1"/>
      <c r="E42" s="13"/>
      <c r="F42" s="16"/>
      <c r="G42" s="16"/>
    </row>
    <row r="43" spans="2:10" ht="15.6" x14ac:dyDescent="0.3">
      <c r="B43" s="16"/>
      <c r="C43" s="16"/>
      <c r="D43" s="1"/>
      <c r="E43" s="13"/>
      <c r="F43" s="16"/>
      <c r="G43" s="16"/>
    </row>
    <row r="44" spans="2:10" ht="15.6" x14ac:dyDescent="0.3">
      <c r="B44" s="16"/>
      <c r="C44" s="16"/>
      <c r="D44" s="1"/>
      <c r="E44" s="13"/>
      <c r="F44" s="16"/>
      <c r="G44" s="16"/>
    </row>
    <row r="45" spans="2:10" x14ac:dyDescent="0.3">
      <c r="B45" s="14"/>
      <c r="C45" s="1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VKLP</vt:lpstr>
      <vt:lpstr>minimax</vt:lpstr>
      <vt:lpstr>cílové pr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2023-11-12T08:48:08Z</dcterms:created>
  <dcterms:modified xsi:type="dcterms:W3CDTF">2023-11-12T10:07:28Z</dcterms:modified>
</cp:coreProperties>
</file>