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rtl\public\N_EMM\seminare_cviceni\"/>
    </mc:Choice>
  </mc:AlternateContent>
  <xr:revisionPtr revIDLastSave="0" documentId="8_{824C9AF9-B4B9-4518-AACB-5F263331B9D3}" xr6:coauthVersionLast="47" xr6:coauthVersionMax="47" xr10:uidLastSave="{00000000-0000-0000-0000-000000000000}"/>
  <bookViews>
    <workbookView xWindow="-120" yWindow="-120" windowWidth="19440" windowHeight="11640" activeTab="4" xr2:uid="{00000000-000D-0000-FFFF-FFFF00000000}"/>
  </bookViews>
  <sheets>
    <sheet name="Data" sheetId="1" r:id="rId1"/>
    <sheet name="Markowitz" sheetId="2" r:id="rId2"/>
    <sheet name="Sharpe" sheetId="6" r:id="rId3"/>
    <sheet name="Markowitz (2)" sheetId="7" r:id="rId4"/>
    <sheet name="Sharpe (2)" sheetId="9" r:id="rId5"/>
  </sheets>
  <definedNames>
    <definedName name="solver_adj" localSheetId="1" hidden="1">Markowitz!$D$10:$F$10</definedName>
    <definedName name="solver_adj" localSheetId="3" hidden="1">'Markowitz (2)'!$D$11:$G$11</definedName>
    <definedName name="solver_adj" localSheetId="2" hidden="1">Sharpe!$D$10:$F$10</definedName>
    <definedName name="solver_adj" localSheetId="4" hidden="1">'Sharpe (2)'!$D$11:$G$11</definedName>
    <definedName name="solver_cvg" localSheetId="1" hidden="1">0.0001</definedName>
    <definedName name="solver_cvg" localSheetId="3" hidden="1">0.0001</definedName>
    <definedName name="solver_cvg" localSheetId="2" hidden="1">0.0001</definedName>
    <definedName name="solver_cvg" localSheetId="4" hidden="1">0.0001</definedName>
    <definedName name="solver_drv" localSheetId="1" hidden="1">1</definedName>
    <definedName name="solver_drv" localSheetId="3" hidden="1">1</definedName>
    <definedName name="solver_drv" localSheetId="2" hidden="1">1</definedName>
    <definedName name="solver_drv" localSheetId="4" hidden="1">1</definedName>
    <definedName name="solver_eng" localSheetId="1" hidden="1">1</definedName>
    <definedName name="solver_eng" localSheetId="3" hidden="1">1</definedName>
    <definedName name="solver_eng" localSheetId="2" hidden="1">1</definedName>
    <definedName name="solver_eng" localSheetId="4" hidden="1">1</definedName>
    <definedName name="solver_est" localSheetId="1" hidden="1">1</definedName>
    <definedName name="solver_est" localSheetId="3" hidden="1">1</definedName>
    <definedName name="solver_est" localSheetId="2" hidden="1">1</definedName>
    <definedName name="solver_est" localSheetId="4" hidden="1">1</definedName>
    <definedName name="solver_itr" localSheetId="1" hidden="1">100</definedName>
    <definedName name="solver_itr" localSheetId="3" hidden="1">100</definedName>
    <definedName name="solver_itr" localSheetId="2" hidden="1">100</definedName>
    <definedName name="solver_itr" localSheetId="4" hidden="1">100</definedName>
    <definedName name="solver_lhs1" localSheetId="1" hidden="1">Markowitz!$D$17</definedName>
    <definedName name="solver_lhs1" localSheetId="3" hidden="1">'Markowitz (2)'!$D$18</definedName>
    <definedName name="solver_lhs1" localSheetId="2" hidden="1">Sharpe!$D$15</definedName>
    <definedName name="solver_lhs1" localSheetId="4" hidden="1">'Sharpe (2)'!$D$16</definedName>
    <definedName name="solver_lhs2" localSheetId="1" hidden="1">Markowitz!$G$10</definedName>
    <definedName name="solver_lhs2" localSheetId="3" hidden="1">'Markowitz (2)'!$H$11</definedName>
    <definedName name="solver_lhs2" localSheetId="2" hidden="1">Sharpe!$G$10</definedName>
    <definedName name="solver_lhs2" localSheetId="4" hidden="1">'Sharpe (2)'!$H$11</definedName>
    <definedName name="solver_lhs3" localSheetId="1" hidden="1">Markowitz!$D$10:$F$10</definedName>
    <definedName name="solver_lhs3" localSheetId="3" hidden="1">'Markowitz (2)'!$D$11:$G$11</definedName>
    <definedName name="solver_lhs3" localSheetId="2" hidden="1">Sharpe!$D$10:$F$10</definedName>
    <definedName name="solver_lhs3" localSheetId="4" hidden="1">'Sharpe (2)'!$D$16</definedName>
    <definedName name="solver_lin" localSheetId="1" hidden="1">2</definedName>
    <definedName name="solver_lin" localSheetId="3" hidden="1">2</definedName>
    <definedName name="solver_lin" localSheetId="2" hidden="1">2</definedName>
    <definedName name="solver_lin" localSheetId="4" hidden="1">2</definedName>
    <definedName name="solver_mip" localSheetId="1" hidden="1">2147483647</definedName>
    <definedName name="solver_mip" localSheetId="3" hidden="1">2147483647</definedName>
    <definedName name="solver_mip" localSheetId="2" hidden="1">2147483647</definedName>
    <definedName name="solver_mip" localSheetId="4" hidden="1">2147483647</definedName>
    <definedName name="solver_mni" localSheetId="1" hidden="1">30</definedName>
    <definedName name="solver_mni" localSheetId="3" hidden="1">30</definedName>
    <definedName name="solver_mni" localSheetId="2" hidden="1">30</definedName>
    <definedName name="solver_mni" localSheetId="4" hidden="1">30</definedName>
    <definedName name="solver_mrt" localSheetId="1" hidden="1">0.075</definedName>
    <definedName name="solver_mrt" localSheetId="3" hidden="1">0.075</definedName>
    <definedName name="solver_mrt" localSheetId="2" hidden="1">0.075</definedName>
    <definedName name="solver_mrt" localSheetId="4" hidden="1">0.075</definedName>
    <definedName name="solver_msl" localSheetId="1" hidden="1">2</definedName>
    <definedName name="solver_msl" localSheetId="3" hidden="1">2</definedName>
    <definedName name="solver_msl" localSheetId="2" hidden="1">2</definedName>
    <definedName name="solver_msl" localSheetId="4" hidden="1">2</definedName>
    <definedName name="solver_neg" localSheetId="1" hidden="1">1</definedName>
    <definedName name="solver_neg" localSheetId="3" hidden="1">1</definedName>
    <definedName name="solver_neg" localSheetId="2" hidden="1">1</definedName>
    <definedName name="solver_neg" localSheetId="4" hidden="1">1</definedName>
    <definedName name="solver_nod" localSheetId="1" hidden="1">2147483647</definedName>
    <definedName name="solver_nod" localSheetId="3" hidden="1">2147483647</definedName>
    <definedName name="solver_nod" localSheetId="2" hidden="1">2147483647</definedName>
    <definedName name="solver_nod" localSheetId="4" hidden="1">2147483647</definedName>
    <definedName name="solver_num" localSheetId="1" hidden="1">2</definedName>
    <definedName name="solver_num" localSheetId="3" hidden="1">2</definedName>
    <definedName name="solver_num" localSheetId="2" hidden="1">2</definedName>
    <definedName name="solver_num" localSheetId="4" hidden="1">2</definedName>
    <definedName name="solver_nwt" localSheetId="1" hidden="1">1</definedName>
    <definedName name="solver_nwt" localSheetId="3" hidden="1">1</definedName>
    <definedName name="solver_nwt" localSheetId="2" hidden="1">1</definedName>
    <definedName name="solver_nwt" localSheetId="4" hidden="1">1</definedName>
    <definedName name="solver_opt" localSheetId="1" hidden="1">Markowitz!$D$15</definedName>
    <definedName name="solver_opt" localSheetId="3" hidden="1">'Markowitz (2)'!$D$16</definedName>
    <definedName name="solver_opt" localSheetId="2" hidden="1">Sharpe!$D$17</definedName>
    <definedName name="solver_opt" localSheetId="4" hidden="1">'Sharpe (2)'!$D$18</definedName>
    <definedName name="solver_pre" localSheetId="1" hidden="1">0.000001</definedName>
    <definedName name="solver_pre" localSheetId="3" hidden="1">0.000001</definedName>
    <definedName name="solver_pre" localSheetId="2" hidden="1">0.000001</definedName>
    <definedName name="solver_pre" localSheetId="4" hidden="1">0.000001</definedName>
    <definedName name="solver_rbv" localSheetId="1" hidden="1">1</definedName>
    <definedName name="solver_rbv" localSheetId="3" hidden="1">1</definedName>
    <definedName name="solver_rbv" localSheetId="2" hidden="1">1</definedName>
    <definedName name="solver_rbv" localSheetId="4" hidden="1">1</definedName>
    <definedName name="solver_rel1" localSheetId="1" hidden="1">3</definedName>
    <definedName name="solver_rel1" localSheetId="3" hidden="1">3</definedName>
    <definedName name="solver_rel1" localSheetId="2" hidden="1">1</definedName>
    <definedName name="solver_rel1" localSheetId="4" hidden="1">1</definedName>
    <definedName name="solver_rel2" localSheetId="1" hidden="1">2</definedName>
    <definedName name="solver_rel2" localSheetId="3" hidden="1">2</definedName>
    <definedName name="solver_rel2" localSheetId="2" hidden="1">2</definedName>
    <definedName name="solver_rel2" localSheetId="4" hidden="1">2</definedName>
    <definedName name="solver_rel3" localSheetId="1" hidden="1">3</definedName>
    <definedName name="solver_rel3" localSheetId="3" hidden="1">3</definedName>
    <definedName name="solver_rel3" localSheetId="2" hidden="1">3</definedName>
    <definedName name="solver_rel3" localSheetId="4" hidden="1">1</definedName>
    <definedName name="solver_rhs1" localSheetId="1" hidden="1">Markowitz!$H$17</definedName>
    <definedName name="solver_rhs1" localSheetId="3" hidden="1">'Markowitz (2)'!$H$18</definedName>
    <definedName name="solver_rhs1" localSheetId="2" hidden="1">Sharpe!$H$15</definedName>
    <definedName name="solver_rhs1" localSheetId="4" hidden="1">'Sharpe (2)'!$H$16</definedName>
    <definedName name="solver_rhs2" localSheetId="1" hidden="1">1</definedName>
    <definedName name="solver_rhs2" localSheetId="3" hidden="1">1</definedName>
    <definedName name="solver_rhs2" localSheetId="2" hidden="1">1</definedName>
    <definedName name="solver_rhs2" localSheetId="4" hidden="1">1</definedName>
    <definedName name="solver_rhs3" localSheetId="1" hidden="1">Markowitz!#REF!</definedName>
    <definedName name="solver_rhs3" localSheetId="3" hidden="1">'Markowitz (2)'!#REF!</definedName>
    <definedName name="solver_rhs3" localSheetId="2" hidden="1">Sharpe!#REF!</definedName>
    <definedName name="solver_rhs3" localSheetId="4" hidden="1">'Sharpe (2)'!$H$16</definedName>
    <definedName name="solver_rlx" localSheetId="1" hidden="1">1</definedName>
    <definedName name="solver_rlx" localSheetId="3" hidden="1">1</definedName>
    <definedName name="solver_rlx" localSheetId="2" hidden="1">1</definedName>
    <definedName name="solver_rlx" localSheetId="4" hidden="1">1</definedName>
    <definedName name="solver_rsd" localSheetId="1" hidden="1">0</definedName>
    <definedName name="solver_rsd" localSheetId="3" hidden="1">0</definedName>
    <definedName name="solver_rsd" localSheetId="2" hidden="1">0</definedName>
    <definedName name="solver_rsd" localSheetId="4" hidden="1">0</definedName>
    <definedName name="solver_scl" localSheetId="1" hidden="1">2</definedName>
    <definedName name="solver_scl" localSheetId="3" hidden="1">2</definedName>
    <definedName name="solver_scl" localSheetId="2" hidden="1">2</definedName>
    <definedName name="solver_scl" localSheetId="4" hidden="1">2</definedName>
    <definedName name="solver_sho" localSheetId="1" hidden="1">2</definedName>
    <definedName name="solver_sho" localSheetId="3" hidden="1">2</definedName>
    <definedName name="solver_sho" localSheetId="2" hidden="1">2</definedName>
    <definedName name="solver_sho" localSheetId="4" hidden="1">2</definedName>
    <definedName name="solver_ssz" localSheetId="1" hidden="1">100</definedName>
    <definedName name="solver_ssz" localSheetId="3" hidden="1">100</definedName>
    <definedName name="solver_ssz" localSheetId="2" hidden="1">100</definedName>
    <definedName name="solver_ssz" localSheetId="4" hidden="1">100</definedName>
    <definedName name="solver_tim" localSheetId="1" hidden="1">100</definedName>
    <definedName name="solver_tim" localSheetId="3" hidden="1">100</definedName>
    <definedName name="solver_tim" localSheetId="2" hidden="1">100</definedName>
    <definedName name="solver_tim" localSheetId="4" hidden="1">100</definedName>
    <definedName name="solver_tol" localSheetId="1" hidden="1">0.05</definedName>
    <definedName name="solver_tol" localSheetId="3" hidden="1">0.05</definedName>
    <definedName name="solver_tol" localSheetId="2" hidden="1">0.05</definedName>
    <definedName name="solver_tol" localSheetId="4" hidden="1">0.05</definedName>
    <definedName name="solver_typ" localSheetId="1" hidden="1">2</definedName>
    <definedName name="solver_typ" localSheetId="3" hidden="1">2</definedName>
    <definedName name="solver_typ" localSheetId="2" hidden="1">1</definedName>
    <definedName name="solver_typ" localSheetId="4" hidden="1">1</definedName>
    <definedName name="solver_val" localSheetId="1" hidden="1">0</definedName>
    <definedName name="solver_val" localSheetId="3" hidden="1">0</definedName>
    <definedName name="solver_val" localSheetId="2" hidden="1">0</definedName>
    <definedName name="solver_val" localSheetId="4" hidden="1">0</definedName>
    <definedName name="solver_ver" localSheetId="1" hidden="1">3</definedName>
    <definedName name="solver_ver" localSheetId="3" hidden="1">3</definedName>
    <definedName name="solver_ver" localSheetId="2" hidden="1">3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9" l="1"/>
  <c r="D16" i="9"/>
  <c r="E6" i="9"/>
  <c r="F6" i="9"/>
  <c r="E7" i="9"/>
  <c r="F7" i="9"/>
  <c r="E8" i="9"/>
  <c r="F8" i="9"/>
  <c r="D7" i="9"/>
  <c r="D8" i="9"/>
  <c r="D6" i="9"/>
  <c r="E3" i="9"/>
  <c r="F3" i="9"/>
  <c r="D3" i="9"/>
  <c r="D18" i="7"/>
  <c r="D16" i="7"/>
  <c r="E6" i="7"/>
  <c r="F6" i="7"/>
  <c r="E7" i="7"/>
  <c r="F7" i="7"/>
  <c r="E8" i="7"/>
  <c r="F8" i="7"/>
  <c r="D7" i="7"/>
  <c r="D8" i="7"/>
  <c r="D6" i="7"/>
  <c r="E3" i="7"/>
  <c r="F3" i="7"/>
  <c r="D3" i="7"/>
  <c r="D17" i="6"/>
  <c r="D15" i="6"/>
  <c r="E6" i="6"/>
  <c r="F6" i="6"/>
  <c r="E7" i="6"/>
  <c r="F7" i="6"/>
  <c r="E8" i="6"/>
  <c r="F8" i="6"/>
  <c r="D7" i="6"/>
  <c r="D8" i="6"/>
  <c r="D6" i="6"/>
  <c r="E3" i="6"/>
  <c r="F3" i="6"/>
  <c r="D3" i="6"/>
  <c r="G10" i="2"/>
  <c r="D17" i="2"/>
  <c r="D15" i="2"/>
  <c r="E6" i="2"/>
  <c r="F6" i="2"/>
  <c r="E7" i="2"/>
  <c r="F7" i="2"/>
  <c r="E8" i="2"/>
  <c r="F8" i="2"/>
  <c r="D7" i="2"/>
  <c r="D8" i="2"/>
  <c r="D6" i="2"/>
  <c r="E3" i="2"/>
  <c r="F3" i="2"/>
  <c r="D3" i="2"/>
  <c r="L5" i="1"/>
  <c r="M5" i="1"/>
  <c r="K5" i="1"/>
  <c r="L4" i="1"/>
  <c r="M4" i="1"/>
  <c r="K4" i="1"/>
  <c r="L3" i="1"/>
  <c r="M3" i="1"/>
  <c r="K3" i="1"/>
  <c r="G42" i="1"/>
  <c r="H42" i="1"/>
  <c r="F4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3" i="1"/>
  <c r="G10" i="6"/>
  <c r="H11" i="9"/>
  <c r="H11" i="7"/>
</calcChain>
</file>

<file path=xl/sharedStrings.xml><?xml version="1.0" encoding="utf-8"?>
<sst xmlns="http://schemas.openxmlformats.org/spreadsheetml/2006/main" count="89" uniqueCount="24">
  <si>
    <t>CEZ</t>
  </si>
  <si>
    <t>Průměry:</t>
  </si>
  <si>
    <t>Kovariance:</t>
  </si>
  <si>
    <t>KOBA</t>
  </si>
  <si>
    <t>Markowitzův model</t>
  </si>
  <si>
    <t>Výnos:</t>
  </si>
  <si>
    <t>Zi:</t>
  </si>
  <si>
    <t>Zi*Kov.mat.:</t>
  </si>
  <si>
    <t>suma:</t>
  </si>
  <si>
    <t>Kovarianční matice, tj. Sij:</t>
  </si>
  <si>
    <t>Zadaný výnos:</t>
  </si>
  <si>
    <t>Zadané riziko:</t>
  </si>
  <si>
    <t>Výnosy akcií (30-denní):</t>
  </si>
  <si>
    <t>Ceny akcií (denní):</t>
  </si>
  <si>
    <t>Rozptyl PF</t>
  </si>
  <si>
    <t>Riziko PF</t>
  </si>
  <si>
    <t>Sharpeho model</t>
  </si>
  <si>
    <t>Účet</t>
  </si>
  <si>
    <t>Markowitzův model s bankovním účtem</t>
  </si>
  <si>
    <t>Sharpeho model s bankovním účtem</t>
  </si>
  <si>
    <t>Datum</t>
  </si>
  <si>
    <t>Průměrné výnosy, tj. Ri:</t>
  </si>
  <si>
    <t>Zi*Zi*Kov.mat.: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</si>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</sst>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0"/>
      <name val="Arial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3" borderId="3" xfId="0" applyNumberFormat="1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4" borderId="3" xfId="0" applyNumberFormat="1" applyFill="1" applyBorder="1"/>
    <xf numFmtId="164" fontId="0" fillId="4" borderId="5" xfId="0" applyNumberFormat="1" applyFill="1" applyBorder="1"/>
    <xf numFmtId="0" fontId="2" fillId="0" borderId="0" xfId="0" applyFont="1"/>
    <xf numFmtId="164" fontId="0" fillId="0" borderId="1" xfId="0" applyNumberFormat="1" applyBorder="1"/>
    <xf numFmtId="0" fontId="2" fillId="0" borderId="0" xfId="0" applyFont="1" applyAlignment="1">
      <alignment horizontal="right"/>
    </xf>
    <xf numFmtId="164" fontId="2" fillId="4" borderId="1" xfId="0" applyNumberFormat="1" applyFont="1" applyFill="1" applyBorder="1"/>
    <xf numFmtId="0" fontId="3" fillId="5" borderId="12" xfId="0" applyFont="1" applyFill="1" applyBorder="1"/>
    <xf numFmtId="0" fontId="4" fillId="6" borderId="12" xfId="0" applyFont="1" applyFill="1" applyBorder="1"/>
    <xf numFmtId="4" fontId="2" fillId="7" borderId="0" xfId="0" applyNumberFormat="1" applyFont="1" applyFill="1"/>
    <xf numFmtId="164" fontId="0" fillId="2" borderId="0" xfId="0" applyNumberFormat="1" applyFill="1" applyBorder="1"/>
    <xf numFmtId="164" fontId="0" fillId="0" borderId="0" xfId="0" applyNumberFormat="1" applyFill="1" applyBorder="1"/>
    <xf numFmtId="0" fontId="0" fillId="0" borderId="0" xfId="0" applyNumberFormat="1"/>
    <xf numFmtId="0" fontId="5" fillId="0" borderId="0" xfId="0" applyFont="1"/>
    <xf numFmtId="4" fontId="5" fillId="0" borderId="0" xfId="0" applyNumberFormat="1" applyFont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6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2" fillId="2" borderId="0" xfId="0" applyFont="1" applyFill="1"/>
    <xf numFmtId="0" fontId="2" fillId="2" borderId="1" xfId="0" applyFont="1" applyFill="1" applyBorder="1"/>
    <xf numFmtId="164" fontId="7" fillId="2" borderId="6" xfId="0" applyNumberFormat="1" applyFont="1" applyFill="1" applyBorder="1"/>
    <xf numFmtId="164" fontId="7" fillId="2" borderId="8" xfId="0" applyNumberFormat="1" applyFont="1" applyFill="1" applyBorder="1"/>
    <xf numFmtId="0" fontId="4" fillId="6" borderId="16" xfId="0" applyFont="1" applyFill="1" applyBorder="1"/>
    <xf numFmtId="0" fontId="5" fillId="0" borderId="1" xfId="0" applyFont="1" applyBorder="1"/>
    <xf numFmtId="0" fontId="2" fillId="8" borderId="10" xfId="0" applyFont="1" applyFill="1" applyBorder="1"/>
    <xf numFmtId="0" fontId="2" fillId="8" borderId="11" xfId="0" applyFont="1" applyFill="1" applyBorder="1"/>
    <xf numFmtId="164" fontId="5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18</xdr:row>
          <xdr:rowOff>28575</xdr:rowOff>
        </xdr:from>
        <xdr:to>
          <xdr:col>6</xdr:col>
          <xdr:colOff>514350</xdr:colOff>
          <xdr:row>22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18</xdr:row>
          <xdr:rowOff>161925</xdr:rowOff>
        </xdr:from>
        <xdr:to>
          <xdr:col>2</xdr:col>
          <xdr:colOff>171450</xdr:colOff>
          <xdr:row>21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18</xdr:row>
          <xdr:rowOff>28575</xdr:rowOff>
        </xdr:from>
        <xdr:to>
          <xdr:col>6</xdr:col>
          <xdr:colOff>514350</xdr:colOff>
          <xdr:row>22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18</xdr:row>
          <xdr:rowOff>161925</xdr:rowOff>
        </xdr:from>
        <xdr:to>
          <xdr:col>2</xdr:col>
          <xdr:colOff>171450</xdr:colOff>
          <xdr:row>21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19</xdr:row>
          <xdr:rowOff>28575</xdr:rowOff>
        </xdr:from>
        <xdr:to>
          <xdr:col>6</xdr:col>
          <xdr:colOff>514350</xdr:colOff>
          <xdr:row>23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19</xdr:row>
          <xdr:rowOff>161925</xdr:rowOff>
        </xdr:from>
        <xdr:to>
          <xdr:col>2</xdr:col>
          <xdr:colOff>171450</xdr:colOff>
          <xdr:row>22</xdr:row>
          <xdr:rowOff>123825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19</xdr:row>
          <xdr:rowOff>28575</xdr:rowOff>
        </xdr:from>
        <xdr:to>
          <xdr:col>6</xdr:col>
          <xdr:colOff>514350</xdr:colOff>
          <xdr:row>23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19</xdr:row>
          <xdr:rowOff>161925</xdr:rowOff>
        </xdr:from>
        <xdr:to>
          <xdr:col>2</xdr:col>
          <xdr:colOff>171450</xdr:colOff>
          <xdr:row>22</xdr:row>
          <xdr:rowOff>123825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zoomScale="110" workbookViewId="0">
      <selection activeCell="N6" sqref="N6"/>
    </sheetView>
  </sheetViews>
  <sheetFormatPr defaultRowHeight="12.75" x14ac:dyDescent="0.2"/>
  <cols>
    <col min="1" max="1" width="6.28515625" customWidth="1"/>
    <col min="2" max="4" width="8.140625" bestFit="1" customWidth="1"/>
    <col min="5" max="5" width="9.28515625" bestFit="1" customWidth="1"/>
    <col min="6" max="6" width="9.5703125" customWidth="1"/>
    <col min="7" max="7" width="9" customWidth="1"/>
    <col min="8" max="8" width="9.7109375" customWidth="1"/>
    <col min="9" max="9" width="5.42578125" customWidth="1"/>
  </cols>
  <sheetData>
    <row r="1" spans="1:13" x14ac:dyDescent="0.2">
      <c r="A1" s="18" t="s">
        <v>13</v>
      </c>
      <c r="F1" s="18" t="s">
        <v>12</v>
      </c>
      <c r="K1" s="18" t="s">
        <v>2</v>
      </c>
    </row>
    <row r="2" spans="1:13" ht="13.5" thickBot="1" x14ac:dyDescent="0.25">
      <c r="A2" s="36" t="s">
        <v>20</v>
      </c>
      <c r="B2" s="36" t="s">
        <v>23</v>
      </c>
      <c r="C2" s="36" t="s">
        <v>0</v>
      </c>
      <c r="D2" s="36" t="s">
        <v>3</v>
      </c>
      <c r="F2" s="37" t="s">
        <v>23</v>
      </c>
      <c r="G2" s="37" t="s">
        <v>0</v>
      </c>
      <c r="H2" s="37" t="s">
        <v>3</v>
      </c>
      <c r="K2" s="36" t="s">
        <v>23</v>
      </c>
      <c r="L2" s="36" t="s">
        <v>0</v>
      </c>
      <c r="M2" s="36" t="s">
        <v>3</v>
      </c>
    </row>
    <row r="3" spans="1:13" ht="13.5" thickBot="1" x14ac:dyDescent="0.25">
      <c r="A3" s="27">
        <v>1</v>
      </c>
      <c r="B3" s="2">
        <v>1856</v>
      </c>
      <c r="C3" s="2">
        <v>1089</v>
      </c>
      <c r="D3" s="2">
        <v>4266</v>
      </c>
      <c r="F3" s="19">
        <f>(B33-B3)/B3</f>
        <v>0.10668103448275862</v>
      </c>
      <c r="G3" s="19">
        <f t="shared" ref="G3:H18" si="0">(C33-C3)/C3</f>
        <v>0.17447199265381083</v>
      </c>
      <c r="H3" s="19">
        <f t="shared" si="0"/>
        <v>-6.3291139240506328E-3</v>
      </c>
      <c r="J3" s="36" t="s">
        <v>23</v>
      </c>
      <c r="K3" s="42">
        <f>_xlfn.COVARIANCE.S($F3:$F41,F3:F41)</f>
        <v>6.6537178004963202E-3</v>
      </c>
      <c r="L3" s="42">
        <f t="shared" ref="L3:M3" si="1">_xlfn.COVARIANCE.S($F3:$F41,G3:G41)</f>
        <v>5.2022670031459826E-3</v>
      </c>
      <c r="M3" s="42">
        <f t="shared" si="1"/>
        <v>2.8785925260980364E-3</v>
      </c>
    </row>
    <row r="4" spans="1:13" x14ac:dyDescent="0.2">
      <c r="A4" s="27">
        <v>2</v>
      </c>
      <c r="B4" s="2">
        <v>1913</v>
      </c>
      <c r="C4" s="2">
        <v>1072</v>
      </c>
      <c r="D4" s="2">
        <v>4108</v>
      </c>
      <c r="F4" s="19">
        <f t="shared" ref="F4:F41" si="2">(B34-B4)/B4</f>
        <v>7.8410872974385787E-2</v>
      </c>
      <c r="G4" s="19">
        <f t="shared" si="0"/>
        <v>0.18283582089552239</v>
      </c>
      <c r="H4" s="19">
        <f t="shared" si="0"/>
        <v>3.261927945472249E-2</v>
      </c>
      <c r="J4" s="36" t="s">
        <v>0</v>
      </c>
      <c r="K4" s="42">
        <f>_xlfn.COVARIANCE.S($G3:$G41,F3:F41)</f>
        <v>5.2022670031459826E-3</v>
      </c>
      <c r="L4" s="42">
        <f t="shared" ref="L4:M4" si="3">_xlfn.COVARIANCE.S($G3:$G41,G3:G41)</f>
        <v>5.0826679019605817E-3</v>
      </c>
      <c r="M4" s="42">
        <f t="shared" si="3"/>
        <v>2.157610019078712E-3</v>
      </c>
    </row>
    <row r="5" spans="1:13" ht="13.5" thickBot="1" x14ac:dyDescent="0.25">
      <c r="A5" s="27">
        <v>3</v>
      </c>
      <c r="B5" s="2">
        <v>1905</v>
      </c>
      <c r="C5" s="2">
        <v>1074</v>
      </c>
      <c r="D5" s="2">
        <v>4008</v>
      </c>
      <c r="F5" s="19">
        <f t="shared" si="2"/>
        <v>7.769028871391076E-2</v>
      </c>
      <c r="G5" s="19">
        <f t="shared" si="0"/>
        <v>0.1787709497206704</v>
      </c>
      <c r="H5" s="19">
        <f t="shared" si="0"/>
        <v>6.7864271457085831E-2</v>
      </c>
      <c r="J5" s="36" t="s">
        <v>3</v>
      </c>
      <c r="K5" s="43">
        <f>_xlfn.COVARIANCE.S($H3:$H41,F3:F41)</f>
        <v>2.8785925260980364E-3</v>
      </c>
      <c r="L5" s="43">
        <f t="shared" ref="L5:M5" si="4">_xlfn.COVARIANCE.S($H3:$H41,G3:G41)</f>
        <v>2.157610019078712E-3</v>
      </c>
      <c r="M5" s="43">
        <f t="shared" si="4"/>
        <v>1.7998067371809649E-3</v>
      </c>
    </row>
    <row r="6" spans="1:13" x14ac:dyDescent="0.2">
      <c r="A6" s="27">
        <v>4</v>
      </c>
      <c r="B6" s="2">
        <v>1868</v>
      </c>
      <c r="C6" s="2">
        <v>1082</v>
      </c>
      <c r="D6" s="2">
        <v>3921</v>
      </c>
      <c r="F6" s="19">
        <f t="shared" si="2"/>
        <v>9.5824411134903642E-2</v>
      </c>
      <c r="G6" s="19">
        <f t="shared" si="0"/>
        <v>0.16543438077634012</v>
      </c>
      <c r="H6" s="19">
        <f t="shared" si="0"/>
        <v>9.5383830655445034E-2</v>
      </c>
    </row>
    <row r="7" spans="1:13" x14ac:dyDescent="0.2">
      <c r="A7" s="27">
        <v>5</v>
      </c>
      <c r="B7" s="2">
        <v>1860</v>
      </c>
      <c r="C7" s="2">
        <v>1086</v>
      </c>
      <c r="D7" s="2">
        <v>3987</v>
      </c>
      <c r="F7" s="19">
        <f t="shared" si="2"/>
        <v>8.0645161290322578E-2</v>
      </c>
      <c r="G7" s="19">
        <f t="shared" si="0"/>
        <v>0.14640883977900551</v>
      </c>
      <c r="H7" s="19">
        <f t="shared" si="0"/>
        <v>6.2452972159518436E-2</v>
      </c>
    </row>
    <row r="8" spans="1:13" x14ac:dyDescent="0.2">
      <c r="A8" s="27">
        <v>6</v>
      </c>
      <c r="B8" s="2">
        <v>1865</v>
      </c>
      <c r="C8" s="2">
        <v>1092</v>
      </c>
      <c r="D8" s="2">
        <v>4035</v>
      </c>
      <c r="F8" s="19">
        <f t="shared" si="2"/>
        <v>8.0428954423592491E-2</v>
      </c>
      <c r="G8" s="19">
        <f t="shared" si="0"/>
        <v>0.15109890109890109</v>
      </c>
      <c r="H8" s="19">
        <f t="shared" si="0"/>
        <v>4.8327137546468404E-2</v>
      </c>
    </row>
    <row r="9" spans="1:13" x14ac:dyDescent="0.2">
      <c r="A9" s="27">
        <v>7</v>
      </c>
      <c r="B9" s="2">
        <v>1859</v>
      </c>
      <c r="C9" s="2">
        <v>1100</v>
      </c>
      <c r="D9" s="2">
        <v>3986</v>
      </c>
      <c r="F9" s="19">
        <f t="shared" si="2"/>
        <v>0.11457772996234535</v>
      </c>
      <c r="G9" s="19">
        <f t="shared" si="0"/>
        <v>0.15454545454545454</v>
      </c>
      <c r="H9" s="19">
        <f t="shared" si="0"/>
        <v>7.6768690416457605E-2</v>
      </c>
    </row>
    <row r="10" spans="1:13" x14ac:dyDescent="0.2">
      <c r="A10" s="27">
        <v>8</v>
      </c>
      <c r="B10" s="2">
        <v>1832</v>
      </c>
      <c r="C10" s="2">
        <v>1093</v>
      </c>
      <c r="D10" s="2">
        <v>4032</v>
      </c>
      <c r="F10" s="19">
        <f t="shared" si="2"/>
        <v>0.11135371179039301</v>
      </c>
      <c r="G10" s="19">
        <f t="shared" si="0"/>
        <v>0.19030192131747484</v>
      </c>
      <c r="H10" s="19">
        <f t="shared" si="0"/>
        <v>7.2916666666666671E-2</v>
      </c>
    </row>
    <row r="11" spans="1:13" x14ac:dyDescent="0.2">
      <c r="A11" s="27">
        <v>9</v>
      </c>
      <c r="B11" s="2">
        <v>1871</v>
      </c>
      <c r="C11" s="2">
        <v>1102</v>
      </c>
      <c r="D11" s="2">
        <v>3953</v>
      </c>
      <c r="F11" s="19">
        <f t="shared" si="2"/>
        <v>0.10315339390700161</v>
      </c>
      <c r="G11" s="19">
        <f t="shared" si="0"/>
        <v>0.21869328493647913</v>
      </c>
      <c r="H11" s="19">
        <f t="shared" si="0"/>
        <v>8.601062484189223E-2</v>
      </c>
    </row>
    <row r="12" spans="1:13" x14ac:dyDescent="0.2">
      <c r="A12" s="27">
        <v>10</v>
      </c>
      <c r="B12" s="2">
        <v>1853</v>
      </c>
      <c r="C12" s="2">
        <v>1107</v>
      </c>
      <c r="D12" s="2">
        <v>4052</v>
      </c>
      <c r="F12" s="19">
        <f t="shared" si="2"/>
        <v>0.16621694549379384</v>
      </c>
      <c r="G12" s="19">
        <f t="shared" si="0"/>
        <v>0.25022583559168926</v>
      </c>
      <c r="H12" s="19">
        <f t="shared" si="0"/>
        <v>8.489634748272458E-2</v>
      </c>
    </row>
    <row r="13" spans="1:13" x14ac:dyDescent="0.2">
      <c r="A13" s="27">
        <v>11</v>
      </c>
      <c r="B13" s="2">
        <v>1854</v>
      </c>
      <c r="C13" s="2">
        <v>1099</v>
      </c>
      <c r="D13" s="2">
        <v>4047</v>
      </c>
      <c r="F13" s="19">
        <f t="shared" si="2"/>
        <v>0.19363538295577132</v>
      </c>
      <c r="G13" s="19">
        <f t="shared" si="0"/>
        <v>0.23748862602365786</v>
      </c>
      <c r="H13" s="19">
        <f t="shared" si="0"/>
        <v>0.10328638497652583</v>
      </c>
    </row>
    <row r="14" spans="1:13" x14ac:dyDescent="0.2">
      <c r="A14" s="27">
        <v>12</v>
      </c>
      <c r="B14" s="2">
        <v>1862</v>
      </c>
      <c r="C14" s="2">
        <v>1102</v>
      </c>
      <c r="D14" s="2">
        <v>3994</v>
      </c>
      <c r="F14" s="19">
        <f t="shared" si="2"/>
        <v>0.16809881847475833</v>
      </c>
      <c r="G14" s="19">
        <f t="shared" si="0"/>
        <v>0.21960072595281308</v>
      </c>
      <c r="H14" s="19">
        <f t="shared" si="0"/>
        <v>0.12894341512268404</v>
      </c>
    </row>
    <row r="15" spans="1:13" x14ac:dyDescent="0.2">
      <c r="A15" s="27">
        <v>13</v>
      </c>
      <c r="B15" s="2">
        <v>1870</v>
      </c>
      <c r="C15" s="2">
        <v>1109</v>
      </c>
      <c r="D15" s="2">
        <v>4030</v>
      </c>
      <c r="F15" s="19">
        <f t="shared" si="2"/>
        <v>0.18342245989304812</v>
      </c>
      <c r="G15" s="19">
        <f t="shared" si="0"/>
        <v>0.2308385933273219</v>
      </c>
      <c r="H15" s="19">
        <f t="shared" si="0"/>
        <v>0.1064516129032258</v>
      </c>
    </row>
    <row r="16" spans="1:13" x14ac:dyDescent="0.2">
      <c r="A16" s="27">
        <v>14</v>
      </c>
      <c r="B16" s="2">
        <v>1864</v>
      </c>
      <c r="C16" s="2">
        <v>1114</v>
      </c>
      <c r="D16" s="2">
        <v>4133</v>
      </c>
      <c r="F16" s="19">
        <f t="shared" si="2"/>
        <v>0.180793991416309</v>
      </c>
      <c r="G16" s="19">
        <f t="shared" si="0"/>
        <v>0.23429084380610413</v>
      </c>
      <c r="H16" s="19">
        <f t="shared" si="0"/>
        <v>8.7587708686184373E-2</v>
      </c>
    </row>
    <row r="17" spans="1:8" x14ac:dyDescent="0.2">
      <c r="A17" s="27">
        <v>15</v>
      </c>
      <c r="B17" s="2">
        <v>1834</v>
      </c>
      <c r="C17" s="2">
        <v>1123</v>
      </c>
      <c r="D17" s="2">
        <v>4271</v>
      </c>
      <c r="F17" s="19">
        <f t="shared" si="2"/>
        <v>0.19029443838604143</v>
      </c>
      <c r="G17" s="19">
        <f t="shared" si="0"/>
        <v>0.23330365093499555</v>
      </c>
      <c r="H17" s="19">
        <f t="shared" si="0"/>
        <v>5.3149145399203936E-2</v>
      </c>
    </row>
    <row r="18" spans="1:8" x14ac:dyDescent="0.2">
      <c r="A18" s="27">
        <v>16</v>
      </c>
      <c r="B18" s="2">
        <v>1808</v>
      </c>
      <c r="C18" s="2">
        <v>1140</v>
      </c>
      <c r="D18" s="2">
        <v>4257</v>
      </c>
      <c r="F18" s="19">
        <f t="shared" si="2"/>
        <v>0.13882743362831859</v>
      </c>
      <c r="G18" s="19">
        <f t="shared" si="0"/>
        <v>0.23771929824561402</v>
      </c>
      <c r="H18" s="19">
        <f t="shared" si="0"/>
        <v>4.3222926943857175E-2</v>
      </c>
    </row>
    <row r="19" spans="1:8" x14ac:dyDescent="0.2">
      <c r="A19" s="27">
        <v>17</v>
      </c>
      <c r="B19" s="2">
        <v>1814</v>
      </c>
      <c r="C19" s="2">
        <v>1159</v>
      </c>
      <c r="D19" s="2">
        <v>4261</v>
      </c>
      <c r="F19" s="19">
        <f t="shared" si="2"/>
        <v>0.12789415656008821</v>
      </c>
      <c r="G19" s="19">
        <f t="shared" ref="G19:G41" si="5">(C49-C19)/C19</f>
        <v>0.19585849870578084</v>
      </c>
      <c r="H19" s="19">
        <f t="shared" ref="H19:H41" si="6">(D49-D19)/D19</f>
        <v>2.5346162872565126E-2</v>
      </c>
    </row>
    <row r="20" spans="1:8" x14ac:dyDescent="0.2">
      <c r="A20" s="27">
        <v>18</v>
      </c>
      <c r="B20" s="2">
        <v>1836</v>
      </c>
      <c r="C20" s="2">
        <v>1203</v>
      </c>
      <c r="D20" s="2">
        <v>4318</v>
      </c>
      <c r="F20" s="19">
        <f t="shared" si="2"/>
        <v>8.714596949891068E-2</v>
      </c>
      <c r="G20" s="19">
        <f t="shared" si="5"/>
        <v>0.15710723192019951</v>
      </c>
      <c r="H20" s="19">
        <f t="shared" si="6"/>
        <v>2.3158869847151459E-4</v>
      </c>
    </row>
    <row r="21" spans="1:8" x14ac:dyDescent="0.2">
      <c r="A21" s="27">
        <v>19</v>
      </c>
      <c r="B21" s="2">
        <v>1807</v>
      </c>
      <c r="C21" s="2">
        <v>1186</v>
      </c>
      <c r="D21" s="2">
        <v>4239</v>
      </c>
      <c r="F21" s="19">
        <f t="shared" si="2"/>
        <v>5.644714997232983E-2</v>
      </c>
      <c r="G21" s="19">
        <f t="shared" si="5"/>
        <v>0.15682967959527824</v>
      </c>
      <c r="H21" s="19">
        <f t="shared" si="6"/>
        <v>5.1663128096249115E-2</v>
      </c>
    </row>
    <row r="22" spans="1:8" x14ac:dyDescent="0.2">
      <c r="A22" s="27">
        <v>20</v>
      </c>
      <c r="B22" s="2">
        <v>1812</v>
      </c>
      <c r="C22" s="2">
        <v>1224</v>
      </c>
      <c r="D22" s="2">
        <v>4216</v>
      </c>
      <c r="F22" s="19">
        <f t="shared" si="2"/>
        <v>7.3399558498896247E-2</v>
      </c>
      <c r="G22" s="19">
        <f t="shared" si="5"/>
        <v>9.2320261437908502E-2</v>
      </c>
      <c r="H22" s="19">
        <f t="shared" si="6"/>
        <v>6.2144212523719163E-2</v>
      </c>
    </row>
    <row r="23" spans="1:8" x14ac:dyDescent="0.2">
      <c r="A23" s="27">
        <v>21</v>
      </c>
      <c r="B23" s="2">
        <v>1843</v>
      </c>
      <c r="C23" s="2">
        <v>1226</v>
      </c>
      <c r="D23" s="2">
        <v>4274</v>
      </c>
      <c r="F23" s="19">
        <f t="shared" si="2"/>
        <v>4.6120455778621811E-2</v>
      </c>
      <c r="G23" s="19">
        <f t="shared" si="5"/>
        <v>6.0358890701468187E-2</v>
      </c>
      <c r="H23" s="19">
        <f t="shared" si="6"/>
        <v>5.1941974730931213E-2</v>
      </c>
    </row>
    <row r="24" spans="1:8" x14ac:dyDescent="0.2">
      <c r="A24" s="27">
        <v>22</v>
      </c>
      <c r="B24" s="2">
        <v>1834</v>
      </c>
      <c r="C24" s="2">
        <v>1219</v>
      </c>
      <c r="D24" s="2">
        <v>4266</v>
      </c>
      <c r="F24" s="19">
        <f t="shared" si="2"/>
        <v>8.6150490730643403E-2</v>
      </c>
      <c r="G24" s="19">
        <f t="shared" si="5"/>
        <v>8.6136177194421654E-2</v>
      </c>
      <c r="H24" s="19">
        <f t="shared" si="6"/>
        <v>3.1645569620253167E-2</v>
      </c>
    </row>
    <row r="25" spans="1:8" x14ac:dyDescent="0.2">
      <c r="A25" s="27">
        <v>23</v>
      </c>
      <c r="B25" s="2">
        <v>1831</v>
      </c>
      <c r="C25" s="2">
        <v>1238</v>
      </c>
      <c r="D25" s="2">
        <v>4142</v>
      </c>
      <c r="F25" s="19">
        <f t="shared" si="2"/>
        <v>7.373020207536865E-2</v>
      </c>
      <c r="G25" s="19">
        <f t="shared" si="5"/>
        <v>7.4313408723747976E-2</v>
      </c>
      <c r="H25" s="19">
        <f t="shared" si="6"/>
        <v>5.7943022694350553E-2</v>
      </c>
    </row>
    <row r="26" spans="1:8" x14ac:dyDescent="0.2">
      <c r="A26" s="27">
        <v>24</v>
      </c>
      <c r="B26" s="2">
        <v>1860</v>
      </c>
      <c r="C26" s="2">
        <v>1246</v>
      </c>
      <c r="D26" s="2">
        <v>4208</v>
      </c>
      <c r="F26" s="19">
        <f t="shared" si="2"/>
        <v>3.7096774193548385E-2</v>
      </c>
      <c r="G26" s="19">
        <f t="shared" si="5"/>
        <v>6.3402889245585875E-2</v>
      </c>
      <c r="H26" s="19">
        <f t="shared" si="6"/>
        <v>3.2319391634980987E-2</v>
      </c>
    </row>
    <row r="27" spans="1:8" x14ac:dyDescent="0.2">
      <c r="A27" s="27">
        <v>25</v>
      </c>
      <c r="B27" s="2">
        <v>1878</v>
      </c>
      <c r="C27" s="2">
        <v>1273</v>
      </c>
      <c r="D27" s="2">
        <v>4175</v>
      </c>
      <c r="F27" s="19">
        <f t="shared" si="2"/>
        <v>2.0234291799787009E-2</v>
      </c>
      <c r="G27" s="19">
        <f t="shared" si="5"/>
        <v>3.5349567949725061E-2</v>
      </c>
      <c r="H27" s="19">
        <f t="shared" si="6"/>
        <v>2.7065868263473052E-2</v>
      </c>
    </row>
    <row r="28" spans="1:8" x14ac:dyDescent="0.2">
      <c r="A28" s="27">
        <v>26</v>
      </c>
      <c r="B28" s="2">
        <v>1872</v>
      </c>
      <c r="C28" s="2">
        <v>1255</v>
      </c>
      <c r="D28" s="2">
        <v>4228</v>
      </c>
      <c r="F28" s="19">
        <f t="shared" si="2"/>
        <v>1.4957264957264958E-2</v>
      </c>
      <c r="G28" s="19">
        <f t="shared" si="5"/>
        <v>6.3745019920318724E-2</v>
      </c>
      <c r="H28" s="19">
        <f t="shared" si="6"/>
        <v>7.8051087984862821E-3</v>
      </c>
    </row>
    <row r="29" spans="1:8" x14ac:dyDescent="0.2">
      <c r="A29" s="27">
        <v>27</v>
      </c>
      <c r="B29" s="2">
        <v>1938</v>
      </c>
      <c r="C29" s="2">
        <v>1243</v>
      </c>
      <c r="D29" s="2">
        <v>4300</v>
      </c>
      <c r="F29" s="19">
        <f t="shared" si="2"/>
        <v>-3.5087719298245612E-2</v>
      </c>
      <c r="G29" s="19">
        <f t="shared" si="5"/>
        <v>6.8382944489139175E-2</v>
      </c>
      <c r="H29" s="19">
        <f t="shared" si="6"/>
        <v>-1.2093023255813953E-2</v>
      </c>
    </row>
    <row r="30" spans="1:8" x14ac:dyDescent="0.2">
      <c r="A30" s="27">
        <v>28</v>
      </c>
      <c r="B30" s="2">
        <v>1975</v>
      </c>
      <c r="C30" s="2">
        <v>1265</v>
      </c>
      <c r="D30" s="2">
        <v>4273</v>
      </c>
      <c r="F30" s="19">
        <f t="shared" si="2"/>
        <v>-4.2025316455696203E-2</v>
      </c>
      <c r="G30" s="19">
        <f t="shared" si="5"/>
        <v>7.1146245059288543E-2</v>
      </c>
      <c r="H30" s="19">
        <f t="shared" si="6"/>
        <v>-1.9892347296981045E-2</v>
      </c>
    </row>
    <row r="31" spans="1:8" x14ac:dyDescent="0.2">
      <c r="A31" s="27">
        <v>29</v>
      </c>
      <c r="B31" s="2">
        <v>1954</v>
      </c>
      <c r="C31" s="2">
        <v>1277</v>
      </c>
      <c r="D31" s="2">
        <v>4316</v>
      </c>
      <c r="F31" s="19">
        <f t="shared" si="2"/>
        <v>-2.0982599795291709E-2</v>
      </c>
      <c r="G31" s="19">
        <f t="shared" si="5"/>
        <v>8.0657791699295225E-2</v>
      </c>
      <c r="H31" s="19">
        <f t="shared" si="6"/>
        <v>-2.8035217794253938E-2</v>
      </c>
    </row>
    <row r="32" spans="1:8" x14ac:dyDescent="0.2">
      <c r="A32" s="27">
        <v>30</v>
      </c>
      <c r="B32" s="2">
        <v>2010</v>
      </c>
      <c r="C32" s="2">
        <v>1293</v>
      </c>
      <c r="D32" s="2">
        <v>4294</v>
      </c>
      <c r="F32" s="19">
        <f t="shared" si="2"/>
        <v>-4.9253731343283584E-2</v>
      </c>
      <c r="G32" s="19">
        <f t="shared" si="5"/>
        <v>6.6511987625676727E-2</v>
      </c>
      <c r="H32" s="19">
        <f t="shared" si="6"/>
        <v>-2.8178854215183978E-2</v>
      </c>
    </row>
    <row r="33" spans="1:8" x14ac:dyDescent="0.2">
      <c r="A33" s="27">
        <v>31</v>
      </c>
      <c r="B33" s="2">
        <v>2054</v>
      </c>
      <c r="C33" s="2">
        <v>1279</v>
      </c>
      <c r="D33" s="2">
        <v>4239</v>
      </c>
      <c r="F33" s="19">
        <f t="shared" si="2"/>
        <v>-8.4712755598831554E-2</v>
      </c>
      <c r="G33" s="19">
        <f t="shared" si="5"/>
        <v>6.0203283815480846E-2</v>
      </c>
      <c r="H33" s="19">
        <f t="shared" si="6"/>
        <v>-1.2974758197688134E-2</v>
      </c>
    </row>
    <row r="34" spans="1:8" x14ac:dyDescent="0.2">
      <c r="A34" s="27">
        <v>32</v>
      </c>
      <c r="B34" s="2">
        <v>2063</v>
      </c>
      <c r="C34" s="2">
        <v>1268</v>
      </c>
      <c r="D34" s="2">
        <v>4242</v>
      </c>
      <c r="F34" s="19">
        <f t="shared" si="2"/>
        <v>-7.222491517207949E-2</v>
      </c>
      <c r="G34" s="19">
        <f t="shared" si="5"/>
        <v>4.4952681388012616E-2</v>
      </c>
      <c r="H34" s="19">
        <f t="shared" si="6"/>
        <v>-2.0037718057520037E-2</v>
      </c>
    </row>
    <row r="35" spans="1:8" x14ac:dyDescent="0.2">
      <c r="A35" s="27">
        <v>33</v>
      </c>
      <c r="B35" s="2">
        <v>2053</v>
      </c>
      <c r="C35" s="2">
        <v>1266</v>
      </c>
      <c r="D35" s="2">
        <v>4280</v>
      </c>
      <c r="F35" s="19">
        <f t="shared" si="2"/>
        <v>-7.5499269361909399E-2</v>
      </c>
      <c r="G35" s="19">
        <f t="shared" si="5"/>
        <v>5.0552922590837282E-2</v>
      </c>
      <c r="H35" s="19">
        <f t="shared" si="6"/>
        <v>-2.6168224299065422E-2</v>
      </c>
    </row>
    <row r="36" spans="1:8" x14ac:dyDescent="0.2">
      <c r="A36" s="27">
        <v>34</v>
      </c>
      <c r="B36" s="2">
        <v>2047</v>
      </c>
      <c r="C36" s="2">
        <v>1261</v>
      </c>
      <c r="D36" s="2">
        <v>4295</v>
      </c>
      <c r="F36" s="19">
        <f t="shared" si="2"/>
        <v>-6.6927210552027355E-2</v>
      </c>
      <c r="G36" s="19">
        <f t="shared" si="5"/>
        <v>5.0753370340999207E-2</v>
      </c>
      <c r="H36" s="19">
        <f t="shared" si="6"/>
        <v>-1.839348079161816E-2</v>
      </c>
    </row>
    <row r="37" spans="1:8" x14ac:dyDescent="0.2">
      <c r="A37" s="27">
        <v>35</v>
      </c>
      <c r="B37" s="2">
        <v>2010</v>
      </c>
      <c r="C37" s="2">
        <v>1245</v>
      </c>
      <c r="D37" s="2">
        <v>4236</v>
      </c>
      <c r="F37" s="19">
        <f t="shared" si="2"/>
        <v>-2.0895522388059702E-2</v>
      </c>
      <c r="G37" s="19">
        <f t="shared" si="5"/>
        <v>6.0240963855421686E-2</v>
      </c>
      <c r="H37" s="19">
        <f t="shared" si="6"/>
        <v>1.5816808309726156E-2</v>
      </c>
    </row>
    <row r="38" spans="1:8" x14ac:dyDescent="0.2">
      <c r="A38" s="27">
        <v>36</v>
      </c>
      <c r="B38" s="2">
        <v>2015</v>
      </c>
      <c r="C38" s="2">
        <v>1257</v>
      </c>
      <c r="D38" s="2">
        <v>4230</v>
      </c>
      <c r="F38" s="19">
        <f t="shared" si="2"/>
        <v>9.4292803970223334E-3</v>
      </c>
      <c r="G38" s="19">
        <f t="shared" si="5"/>
        <v>6.1256961018297536E-2</v>
      </c>
      <c r="H38" s="19">
        <f t="shared" si="6"/>
        <v>3.3806146572104019E-2</v>
      </c>
    </row>
    <row r="39" spans="1:8" x14ac:dyDescent="0.2">
      <c r="A39" s="27">
        <v>37</v>
      </c>
      <c r="B39" s="2">
        <v>2072</v>
      </c>
      <c r="C39" s="2">
        <v>1270</v>
      </c>
      <c r="D39" s="2">
        <v>4292</v>
      </c>
      <c r="F39" s="19">
        <f t="shared" si="2"/>
        <v>-1.9305019305019305E-2</v>
      </c>
      <c r="G39" s="19">
        <f t="shared" si="5"/>
        <v>6.9291338582677164E-2</v>
      </c>
      <c r="H39" s="19">
        <f t="shared" si="6"/>
        <v>8.3876980428704562E-3</v>
      </c>
    </row>
    <row r="40" spans="1:8" x14ac:dyDescent="0.2">
      <c r="A40" s="27">
        <v>38</v>
      </c>
      <c r="B40" s="2">
        <v>2036</v>
      </c>
      <c r="C40" s="2">
        <v>1301</v>
      </c>
      <c r="D40" s="2">
        <v>4326</v>
      </c>
      <c r="F40" s="19">
        <f t="shared" si="2"/>
        <v>0</v>
      </c>
      <c r="G40" s="19">
        <f t="shared" si="5"/>
        <v>7.9169869331283629E-2</v>
      </c>
      <c r="H40" s="19">
        <f t="shared" si="6"/>
        <v>1.6181229773462782E-2</v>
      </c>
    </row>
    <row r="41" spans="1:8" x14ac:dyDescent="0.2">
      <c r="A41" s="27">
        <v>39</v>
      </c>
      <c r="B41" s="2">
        <v>2064</v>
      </c>
      <c r="C41" s="2">
        <v>1343</v>
      </c>
      <c r="D41" s="2">
        <v>4293</v>
      </c>
      <c r="F41" s="19">
        <f t="shared" si="2"/>
        <v>-2.0833333333333332E-2</v>
      </c>
      <c r="G41" s="19">
        <f t="shared" si="5"/>
        <v>5.5845122859270291E-2</v>
      </c>
      <c r="H41" s="19">
        <f t="shared" si="6"/>
        <v>1.1646866992778943E-2</v>
      </c>
    </row>
    <row r="42" spans="1:8" x14ac:dyDescent="0.2">
      <c r="A42" s="27">
        <v>40</v>
      </c>
      <c r="B42" s="2">
        <v>2161</v>
      </c>
      <c r="C42" s="2">
        <v>1384</v>
      </c>
      <c r="D42" s="2">
        <v>4396</v>
      </c>
      <c r="E42" s="20" t="s">
        <v>1</v>
      </c>
      <c r="F42" s="21">
        <f>AVERAGE(F3:F41)</f>
        <v>5.6279826430419448E-2</v>
      </c>
      <c r="G42" s="21">
        <f t="shared" ref="G42:H42" si="7">AVERAGE(G3:G41)</f>
        <v>0.12847221096553763</v>
      </c>
      <c r="H42" s="21">
        <f t="shared" si="7"/>
        <v>3.6198027038587426E-2</v>
      </c>
    </row>
    <row r="43" spans="1:8" x14ac:dyDescent="0.2">
      <c r="A43" s="27">
        <v>41</v>
      </c>
      <c r="B43" s="2">
        <v>2213</v>
      </c>
      <c r="C43" s="2">
        <v>1360</v>
      </c>
      <c r="D43" s="2">
        <v>4465</v>
      </c>
    </row>
    <row r="44" spans="1:8" x14ac:dyDescent="0.2">
      <c r="A44" s="27">
        <v>42</v>
      </c>
      <c r="B44" s="2">
        <v>2175</v>
      </c>
      <c r="C44" s="2">
        <v>1344</v>
      </c>
      <c r="D44" s="2">
        <v>4509</v>
      </c>
    </row>
    <row r="45" spans="1:8" x14ac:dyDescent="0.2">
      <c r="A45" s="27">
        <v>43</v>
      </c>
      <c r="B45" s="2">
        <v>2213</v>
      </c>
      <c r="C45" s="2">
        <v>1365</v>
      </c>
      <c r="D45" s="2">
        <v>4459</v>
      </c>
    </row>
    <row r="46" spans="1:8" x14ac:dyDescent="0.2">
      <c r="A46" s="27">
        <v>44</v>
      </c>
      <c r="B46" s="2">
        <v>2201</v>
      </c>
      <c r="C46" s="2">
        <v>1375</v>
      </c>
      <c r="D46" s="2">
        <v>4495</v>
      </c>
    </row>
    <row r="47" spans="1:8" x14ac:dyDescent="0.2">
      <c r="A47" s="27">
        <v>45</v>
      </c>
      <c r="B47" s="2">
        <v>2183</v>
      </c>
      <c r="C47" s="2">
        <v>1385</v>
      </c>
      <c r="D47" s="2">
        <v>4498</v>
      </c>
    </row>
    <row r="48" spans="1:8" x14ac:dyDescent="0.2">
      <c r="A48" s="27">
        <v>46</v>
      </c>
      <c r="B48" s="2">
        <v>2059</v>
      </c>
      <c r="C48" s="2">
        <v>1411</v>
      </c>
      <c r="D48" s="2">
        <v>4441</v>
      </c>
    </row>
    <row r="49" spans="1:4" x14ac:dyDescent="0.2">
      <c r="A49" s="27">
        <v>47</v>
      </c>
      <c r="B49" s="2">
        <v>2046</v>
      </c>
      <c r="C49" s="2">
        <v>1386</v>
      </c>
      <c r="D49" s="2">
        <v>4369</v>
      </c>
    </row>
    <row r="50" spans="1:4" x14ac:dyDescent="0.2">
      <c r="A50" s="27">
        <v>48</v>
      </c>
      <c r="B50" s="2">
        <v>1996</v>
      </c>
      <c r="C50" s="2">
        <v>1392</v>
      </c>
      <c r="D50" s="2">
        <v>4319</v>
      </c>
    </row>
    <row r="51" spans="1:4" x14ac:dyDescent="0.2">
      <c r="A51" s="27">
        <v>49</v>
      </c>
      <c r="B51" s="2">
        <v>1909</v>
      </c>
      <c r="C51" s="2">
        <v>1372</v>
      </c>
      <c r="D51" s="2">
        <v>4458</v>
      </c>
    </row>
    <row r="52" spans="1:4" x14ac:dyDescent="0.2">
      <c r="A52" s="27">
        <v>50</v>
      </c>
      <c r="B52" s="2">
        <v>1945</v>
      </c>
      <c r="C52" s="2">
        <v>1337</v>
      </c>
      <c r="D52" s="2">
        <v>4478</v>
      </c>
    </row>
    <row r="53" spans="1:4" x14ac:dyDescent="0.2">
      <c r="A53" s="27">
        <v>51</v>
      </c>
      <c r="B53" s="2">
        <v>1928</v>
      </c>
      <c r="C53" s="2">
        <v>1300</v>
      </c>
      <c r="D53" s="2">
        <v>4496</v>
      </c>
    </row>
    <row r="54" spans="1:4" x14ac:dyDescent="0.2">
      <c r="A54" s="27">
        <v>52</v>
      </c>
      <c r="B54" s="2">
        <v>1992</v>
      </c>
      <c r="C54" s="2">
        <v>1324</v>
      </c>
      <c r="D54" s="2">
        <v>4401</v>
      </c>
    </row>
    <row r="55" spans="1:4" x14ac:dyDescent="0.2">
      <c r="A55" s="27">
        <v>53</v>
      </c>
      <c r="B55" s="2">
        <v>1966</v>
      </c>
      <c r="C55" s="2">
        <v>1330</v>
      </c>
      <c r="D55" s="2">
        <v>4382</v>
      </c>
    </row>
    <row r="56" spans="1:4" x14ac:dyDescent="0.2">
      <c r="A56" s="27">
        <v>54</v>
      </c>
      <c r="B56" s="2">
        <v>1929</v>
      </c>
      <c r="C56" s="2">
        <v>1325</v>
      </c>
      <c r="D56" s="2">
        <v>4344</v>
      </c>
    </row>
    <row r="57" spans="1:4" x14ac:dyDescent="0.2">
      <c r="A57" s="27">
        <v>55</v>
      </c>
      <c r="B57" s="2">
        <v>1916</v>
      </c>
      <c r="C57" s="2">
        <v>1318</v>
      </c>
      <c r="D57" s="2">
        <v>4288</v>
      </c>
    </row>
    <row r="58" spans="1:4" x14ac:dyDescent="0.2">
      <c r="A58" s="27">
        <v>56</v>
      </c>
      <c r="B58" s="2">
        <v>1900</v>
      </c>
      <c r="C58" s="2">
        <v>1335</v>
      </c>
      <c r="D58" s="2">
        <v>4261</v>
      </c>
    </row>
    <row r="59" spans="1:4" x14ac:dyDescent="0.2">
      <c r="A59" s="27">
        <v>57</v>
      </c>
      <c r="B59" s="2">
        <v>1870</v>
      </c>
      <c r="C59" s="2">
        <v>1328</v>
      </c>
      <c r="D59" s="2">
        <v>4248</v>
      </c>
    </row>
    <row r="60" spans="1:4" x14ac:dyDescent="0.2">
      <c r="A60" s="27">
        <v>58</v>
      </c>
      <c r="B60" s="2">
        <v>1892</v>
      </c>
      <c r="C60" s="2">
        <v>1355</v>
      </c>
      <c r="D60" s="2">
        <v>4188</v>
      </c>
    </row>
    <row r="61" spans="1:4" x14ac:dyDescent="0.2">
      <c r="A61" s="27">
        <v>59</v>
      </c>
      <c r="B61" s="2">
        <v>1913</v>
      </c>
      <c r="C61" s="2">
        <v>1380</v>
      </c>
      <c r="D61" s="2">
        <v>4195</v>
      </c>
    </row>
    <row r="62" spans="1:4" x14ac:dyDescent="0.2">
      <c r="A62" s="27">
        <v>60</v>
      </c>
      <c r="B62" s="2">
        <v>1911</v>
      </c>
      <c r="C62" s="2">
        <v>1379</v>
      </c>
      <c r="D62" s="2">
        <v>4173</v>
      </c>
    </row>
    <row r="63" spans="1:4" x14ac:dyDescent="0.2">
      <c r="A63" s="27">
        <v>61</v>
      </c>
      <c r="B63" s="2">
        <v>1880</v>
      </c>
      <c r="C63" s="2">
        <v>1356</v>
      </c>
      <c r="D63" s="2">
        <v>4184</v>
      </c>
    </row>
    <row r="64" spans="1:4" x14ac:dyDescent="0.2">
      <c r="A64" s="27">
        <v>62</v>
      </c>
      <c r="B64" s="2">
        <v>1914</v>
      </c>
      <c r="C64" s="2">
        <v>1325</v>
      </c>
      <c r="D64" s="2">
        <v>4157</v>
      </c>
    </row>
    <row r="65" spans="1:4" x14ac:dyDescent="0.2">
      <c r="A65" s="27">
        <v>63</v>
      </c>
      <c r="B65" s="2">
        <v>1898</v>
      </c>
      <c r="C65" s="2">
        <v>1330</v>
      </c>
      <c r="D65" s="2">
        <v>4168</v>
      </c>
    </row>
    <row r="66" spans="1:4" x14ac:dyDescent="0.2">
      <c r="A66" s="27">
        <v>64</v>
      </c>
      <c r="B66" s="2">
        <v>1910</v>
      </c>
      <c r="C66" s="2">
        <v>1325</v>
      </c>
      <c r="D66" s="2">
        <v>4216</v>
      </c>
    </row>
    <row r="67" spans="1:4" x14ac:dyDescent="0.2">
      <c r="A67" s="27">
        <v>65</v>
      </c>
      <c r="B67" s="2">
        <v>1968</v>
      </c>
      <c r="C67" s="2">
        <v>1320</v>
      </c>
      <c r="D67" s="2">
        <v>4303</v>
      </c>
    </row>
    <row r="68" spans="1:4" x14ac:dyDescent="0.2">
      <c r="A68" s="27">
        <v>66</v>
      </c>
      <c r="B68" s="2">
        <v>2034</v>
      </c>
      <c r="C68" s="2">
        <v>1334</v>
      </c>
      <c r="D68" s="2">
        <v>4373</v>
      </c>
    </row>
    <row r="69" spans="1:4" x14ac:dyDescent="0.2">
      <c r="A69" s="27">
        <v>67</v>
      </c>
      <c r="B69" s="2">
        <v>2032</v>
      </c>
      <c r="C69" s="2">
        <v>1358</v>
      </c>
      <c r="D69" s="2">
        <v>4328</v>
      </c>
    </row>
    <row r="70" spans="1:4" x14ac:dyDescent="0.2">
      <c r="A70" s="27">
        <v>68</v>
      </c>
      <c r="B70" s="2">
        <v>2036</v>
      </c>
      <c r="C70" s="2">
        <v>1404</v>
      </c>
      <c r="D70" s="2">
        <v>4396</v>
      </c>
    </row>
    <row r="71" spans="1:4" x14ac:dyDescent="0.2">
      <c r="A71" s="27">
        <v>69</v>
      </c>
      <c r="B71" s="2">
        <v>2021</v>
      </c>
      <c r="C71" s="2">
        <v>1418</v>
      </c>
      <c r="D71" s="2">
        <v>4343</v>
      </c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zoomScale="115" zoomScaleNormal="115" workbookViewId="0">
      <selection activeCell="G10" sqref="G10"/>
    </sheetView>
  </sheetViews>
  <sheetFormatPr defaultRowHeight="12.75" x14ac:dyDescent="0.2"/>
  <cols>
    <col min="1" max="1" width="13" customWidth="1"/>
    <col min="2" max="2" width="12.42578125" customWidth="1"/>
    <col min="3" max="3" width="10.85546875" customWidth="1"/>
    <col min="10" max="10" width="13.140625" customWidth="1"/>
  </cols>
  <sheetData>
    <row r="1" spans="1:11" x14ac:dyDescent="0.2">
      <c r="A1" s="18" t="s">
        <v>4</v>
      </c>
    </row>
    <row r="2" spans="1:11" ht="13.5" thickBot="1" x14ac:dyDescent="0.25">
      <c r="I2" s="3"/>
      <c r="J2" s="2"/>
      <c r="K2" s="2"/>
    </row>
    <row r="3" spans="1:11" ht="13.5" thickBot="1" x14ac:dyDescent="0.25">
      <c r="A3" s="28" t="s">
        <v>21</v>
      </c>
      <c r="D3" s="16">
        <f>Data!F42</f>
        <v>5.6279826430419448E-2</v>
      </c>
      <c r="E3" s="16">
        <f>Data!G42</f>
        <v>0.12847221096553763</v>
      </c>
      <c r="F3" s="16">
        <f>Data!H42</f>
        <v>3.6198027038587426E-2</v>
      </c>
    </row>
    <row r="4" spans="1:11" ht="13.5" thickBot="1" x14ac:dyDescent="0.25"/>
    <row r="5" spans="1:11" x14ac:dyDescent="0.2">
      <c r="A5" s="28" t="s">
        <v>9</v>
      </c>
      <c r="C5" s="4"/>
      <c r="D5" s="38" t="s">
        <v>23</v>
      </c>
      <c r="E5" s="12" t="s">
        <v>0</v>
      </c>
      <c r="F5" s="13" t="s">
        <v>3</v>
      </c>
    </row>
    <row r="6" spans="1:11" x14ac:dyDescent="0.2">
      <c r="C6" s="39" t="s">
        <v>23</v>
      </c>
      <c r="D6" s="5">
        <f>Data!K3</f>
        <v>6.6537178004963202E-3</v>
      </c>
      <c r="E6" s="5">
        <f>Data!L3</f>
        <v>5.2022670031459826E-3</v>
      </c>
      <c r="F6" s="5">
        <f>Data!M3</f>
        <v>2.8785925260980364E-3</v>
      </c>
      <c r="I6" s="3"/>
      <c r="J6" s="2"/>
      <c r="K6" s="2"/>
    </row>
    <row r="7" spans="1:11" x14ac:dyDescent="0.2">
      <c r="C7" s="14" t="s">
        <v>0</v>
      </c>
      <c r="D7" s="5">
        <f>Data!K4</f>
        <v>5.2022670031459826E-3</v>
      </c>
      <c r="E7" s="5">
        <f>Data!L4</f>
        <v>5.0826679019605817E-3</v>
      </c>
      <c r="F7" s="5">
        <f>Data!M4</f>
        <v>2.157610019078712E-3</v>
      </c>
      <c r="I7" s="3"/>
      <c r="J7" s="2"/>
      <c r="K7" s="2"/>
    </row>
    <row r="8" spans="1:11" ht="13.5" thickBot="1" x14ac:dyDescent="0.25">
      <c r="C8" s="15" t="s">
        <v>3</v>
      </c>
      <c r="D8" s="5">
        <f>Data!K5</f>
        <v>2.8785925260980364E-3</v>
      </c>
      <c r="E8" s="5">
        <f>Data!L5</f>
        <v>2.157610019078712E-3</v>
      </c>
      <c r="F8" s="5">
        <f>Data!M5</f>
        <v>1.7998067371809649E-3</v>
      </c>
      <c r="I8" s="3"/>
      <c r="J8" s="2"/>
      <c r="K8" s="2"/>
    </row>
    <row r="9" spans="1:11" ht="13.5" thickBot="1" x14ac:dyDescent="0.25">
      <c r="G9" s="28" t="s">
        <v>8</v>
      </c>
      <c r="I9" s="3"/>
      <c r="J9" s="2"/>
      <c r="K9" s="2"/>
    </row>
    <row r="10" spans="1:11" ht="13.5" thickBot="1" x14ac:dyDescent="0.25">
      <c r="A10" s="28" t="s">
        <v>6</v>
      </c>
      <c r="D10" s="6">
        <v>0</v>
      </c>
      <c r="E10" s="7">
        <v>0.36632101767675623</v>
      </c>
      <c r="F10" s="8">
        <v>0.63367898232324371</v>
      </c>
      <c r="G10" s="44">
        <f>SUM(D10:F10)</f>
        <v>1</v>
      </c>
      <c r="H10" s="18"/>
      <c r="I10" s="3"/>
      <c r="J10" s="2"/>
      <c r="K10" s="2"/>
    </row>
    <row r="11" spans="1:11" ht="13.5" thickBot="1" x14ac:dyDescent="0.25">
      <c r="I11" s="3"/>
      <c r="J11" s="2"/>
      <c r="K11" s="2"/>
    </row>
    <row r="12" spans="1:11" ht="13.5" thickBot="1" x14ac:dyDescent="0.25">
      <c r="A12" s="33" t="s">
        <v>7</v>
      </c>
      <c r="D12" s="30"/>
      <c r="E12" s="31"/>
      <c r="F12" s="32"/>
      <c r="I12" s="3"/>
      <c r="J12" s="2"/>
      <c r="K12" s="2"/>
    </row>
    <row r="13" spans="1:11" x14ac:dyDescent="0.2">
      <c r="I13" s="3"/>
      <c r="J13" s="2"/>
      <c r="K13" s="3"/>
    </row>
    <row r="14" spans="1:11" x14ac:dyDescent="0.2">
      <c r="A14" s="33" t="s">
        <v>22</v>
      </c>
      <c r="B14" s="2"/>
      <c r="C14" s="28" t="s">
        <v>14</v>
      </c>
      <c r="D14" s="41"/>
      <c r="E14" s="3"/>
      <c r="F14" s="2"/>
      <c r="G14" s="2"/>
      <c r="H14" s="2"/>
      <c r="I14" s="3"/>
      <c r="J14" s="2"/>
      <c r="K14" s="2"/>
    </row>
    <row r="15" spans="1:11" ht="13.5" thickBot="1" x14ac:dyDescent="0.25">
      <c r="A15" s="1"/>
      <c r="B15" s="2"/>
      <c r="C15" s="28" t="s">
        <v>15</v>
      </c>
      <c r="D15" s="40">
        <f>SQRT(SUMPRODUCT(MMULT(D10:F10,D6:F8),D10:F10))</f>
        <v>4.9055592443110314E-2</v>
      </c>
      <c r="I15" s="3"/>
      <c r="J15" s="2"/>
      <c r="K15" s="2"/>
    </row>
    <row r="16" spans="1:11" ht="13.5" thickBot="1" x14ac:dyDescent="0.25">
      <c r="A16" s="1"/>
      <c r="B16" s="2"/>
      <c r="E16" s="3"/>
      <c r="F16" s="2"/>
      <c r="G16" s="2"/>
      <c r="H16" s="2"/>
      <c r="I16" s="3"/>
      <c r="J16" s="2"/>
      <c r="K16" s="2"/>
    </row>
    <row r="17" spans="1:11" ht="13.5" thickBot="1" x14ac:dyDescent="0.25">
      <c r="A17" s="1"/>
      <c r="B17" s="2"/>
      <c r="C17" s="28" t="s">
        <v>5</v>
      </c>
      <c r="D17" s="22">
        <f>SUMPRODUCT(D3:F3,D10:F10)</f>
        <v>7.0000000000000007E-2</v>
      </c>
      <c r="E17" s="3"/>
      <c r="F17" s="29" t="s">
        <v>10</v>
      </c>
      <c r="H17" s="24">
        <v>7.0000000000000007E-2</v>
      </c>
      <c r="I17" s="3"/>
      <c r="J17" s="2"/>
      <c r="K17" s="2"/>
    </row>
    <row r="18" spans="1:11" x14ac:dyDescent="0.2">
      <c r="A18" s="1"/>
      <c r="B18" s="2"/>
      <c r="E18" s="3"/>
      <c r="F18" s="2"/>
      <c r="G18" s="2"/>
      <c r="H18" s="2"/>
      <c r="I18" s="3"/>
      <c r="J18" s="2"/>
      <c r="K18" s="2"/>
    </row>
    <row r="19" spans="1:11" x14ac:dyDescent="0.2">
      <c r="A19" s="1"/>
      <c r="B19" s="2"/>
      <c r="C19" s="2"/>
      <c r="E19" s="3"/>
      <c r="F19" s="2"/>
      <c r="G19" s="2"/>
      <c r="H19" s="2"/>
      <c r="I19" s="3"/>
      <c r="J19" s="2"/>
      <c r="K19" s="2"/>
    </row>
    <row r="20" spans="1:11" x14ac:dyDescent="0.2">
      <c r="A20" s="1"/>
      <c r="B20" s="2"/>
      <c r="C20" s="2"/>
      <c r="E20" s="3"/>
      <c r="F20" s="2"/>
      <c r="G20" s="2"/>
      <c r="H20" s="2"/>
      <c r="I20" s="3"/>
      <c r="J20" s="2"/>
      <c r="K20" s="2"/>
    </row>
    <row r="21" spans="1:11" x14ac:dyDescent="0.2">
      <c r="A21" s="1"/>
      <c r="B21" s="2"/>
      <c r="I21" s="3"/>
      <c r="J21" s="2"/>
      <c r="K21" s="2"/>
    </row>
    <row r="22" spans="1:11" x14ac:dyDescent="0.2">
      <c r="A22" s="1"/>
      <c r="B22" s="2"/>
      <c r="C22" s="2"/>
      <c r="E22" s="3"/>
      <c r="F22" s="2"/>
      <c r="G22" s="2"/>
      <c r="H22" s="2"/>
      <c r="I22" s="3"/>
      <c r="J22" s="2"/>
      <c r="K22" s="2"/>
    </row>
    <row r="23" spans="1:11" x14ac:dyDescent="0.2">
      <c r="A23" s="1"/>
      <c r="B23" s="2"/>
      <c r="C23" s="2"/>
      <c r="E23" s="3"/>
      <c r="F23" s="2"/>
      <c r="G23" s="2"/>
      <c r="H23" s="2"/>
      <c r="I23" s="3"/>
      <c r="J23" s="2"/>
      <c r="K23" s="2"/>
    </row>
    <row r="24" spans="1:11" x14ac:dyDescent="0.2">
      <c r="A24" s="1"/>
      <c r="B24" s="2"/>
      <c r="C24" s="2"/>
      <c r="E24" s="3"/>
      <c r="F24" s="2"/>
      <c r="G24" s="2"/>
      <c r="H24" s="2"/>
      <c r="I24" s="3"/>
      <c r="J24" s="2"/>
      <c r="K24" s="2"/>
    </row>
    <row r="25" spans="1:11" x14ac:dyDescent="0.2">
      <c r="A25" s="1"/>
      <c r="B25" s="2"/>
      <c r="C25" s="2"/>
      <c r="E25" s="3"/>
      <c r="F25" s="2"/>
      <c r="G25" s="2"/>
      <c r="H25" s="2"/>
      <c r="I25" s="3"/>
      <c r="J25" s="2"/>
      <c r="K25" s="2"/>
    </row>
    <row r="26" spans="1:11" x14ac:dyDescent="0.2">
      <c r="A26" s="1"/>
      <c r="B26" s="2"/>
      <c r="C26" s="2"/>
      <c r="E26" s="3"/>
      <c r="F26" s="2"/>
      <c r="G26" s="2"/>
      <c r="H26" s="2"/>
      <c r="I26" s="3"/>
      <c r="J26" s="2"/>
      <c r="K26" s="2"/>
    </row>
    <row r="27" spans="1:11" x14ac:dyDescent="0.2">
      <c r="A27" s="1"/>
      <c r="B27" s="2"/>
      <c r="C27" s="2"/>
      <c r="E27" s="3"/>
      <c r="F27" s="2"/>
      <c r="G27" s="2"/>
      <c r="H27" s="2"/>
      <c r="I27" s="3"/>
      <c r="J27" s="2"/>
      <c r="K27" s="2"/>
    </row>
    <row r="28" spans="1:11" x14ac:dyDescent="0.2">
      <c r="A28" s="1"/>
      <c r="B28" s="2"/>
      <c r="C28" s="2"/>
      <c r="E28" s="3"/>
      <c r="F28" s="2"/>
      <c r="G28" s="2"/>
      <c r="H28" s="2"/>
      <c r="I28" s="3"/>
      <c r="J28" s="2"/>
      <c r="K28" s="2"/>
    </row>
    <row r="29" spans="1:11" x14ac:dyDescent="0.2">
      <c r="A29" s="1"/>
      <c r="B29" s="2"/>
      <c r="C29" s="2"/>
      <c r="E29" s="3"/>
      <c r="F29" s="2"/>
      <c r="G29" s="2"/>
      <c r="H29" s="2"/>
      <c r="I29" s="3"/>
      <c r="J29" s="2"/>
      <c r="K29" s="2"/>
    </row>
    <row r="30" spans="1:11" x14ac:dyDescent="0.2">
      <c r="A30" s="1"/>
      <c r="B30" s="2"/>
      <c r="C30" s="2"/>
      <c r="E30" s="3"/>
      <c r="F30" s="2"/>
      <c r="G30" s="2"/>
      <c r="H30" s="2"/>
      <c r="I30" s="3"/>
      <c r="J30" s="2"/>
      <c r="K30" s="2"/>
    </row>
    <row r="31" spans="1:11" x14ac:dyDescent="0.2">
      <c r="A31" s="1"/>
      <c r="B31" s="2"/>
      <c r="C31" s="2"/>
      <c r="E31" s="3"/>
      <c r="F31" s="2"/>
      <c r="G31" s="2"/>
      <c r="H31" s="2"/>
      <c r="I31" s="3"/>
      <c r="J31" s="2"/>
      <c r="K31" s="2"/>
    </row>
    <row r="32" spans="1:11" x14ac:dyDescent="0.2">
      <c r="A32" s="1"/>
      <c r="B32" s="2"/>
      <c r="C32" s="2"/>
      <c r="E32" s="3"/>
      <c r="F32" s="2"/>
      <c r="G32" s="2"/>
      <c r="H32" s="2"/>
      <c r="I32" s="3"/>
      <c r="J32" s="2"/>
      <c r="K32" s="2"/>
    </row>
    <row r="33" spans="1:11" x14ac:dyDescent="0.2">
      <c r="A33" s="1"/>
      <c r="B33" s="2"/>
      <c r="C33" s="2"/>
      <c r="E33" s="3"/>
      <c r="F33" s="2"/>
      <c r="G33" s="2"/>
      <c r="H33" s="2"/>
      <c r="I33" s="3"/>
      <c r="J33" s="2"/>
      <c r="K33" s="2"/>
    </row>
    <row r="34" spans="1:11" x14ac:dyDescent="0.2">
      <c r="A34" s="1"/>
      <c r="B34" s="2"/>
      <c r="C34" s="2"/>
      <c r="E34" s="3"/>
      <c r="F34" s="2"/>
      <c r="G34" s="2"/>
      <c r="H34" s="2"/>
      <c r="I34" s="3"/>
      <c r="J34" s="2"/>
      <c r="K34" s="2"/>
    </row>
    <row r="35" spans="1:11" x14ac:dyDescent="0.2">
      <c r="A35" s="1"/>
      <c r="B35" s="2"/>
      <c r="C35" s="2"/>
      <c r="E35" s="3"/>
      <c r="F35" s="2"/>
      <c r="G35" s="2"/>
      <c r="H35" s="2"/>
      <c r="I35" s="3"/>
      <c r="J35" s="2"/>
      <c r="K35" s="2"/>
    </row>
    <row r="36" spans="1:11" x14ac:dyDescent="0.2">
      <c r="A36" s="1"/>
      <c r="B36" s="2"/>
      <c r="C36" s="2"/>
      <c r="E36" s="3"/>
      <c r="F36" s="2"/>
      <c r="G36" s="2"/>
      <c r="H36" s="2"/>
      <c r="I36" s="3"/>
      <c r="J36" s="2"/>
      <c r="K36" s="3"/>
    </row>
    <row r="37" spans="1:11" x14ac:dyDescent="0.2">
      <c r="A37" s="1"/>
      <c r="B37" s="2"/>
      <c r="C37" s="2"/>
      <c r="E37" s="3"/>
      <c r="F37" s="2"/>
      <c r="G37" s="2"/>
      <c r="H37" s="2"/>
      <c r="I37" s="3"/>
      <c r="J37" s="2"/>
      <c r="K37" s="2"/>
    </row>
    <row r="38" spans="1:11" x14ac:dyDescent="0.2">
      <c r="A38" s="1"/>
      <c r="B38" s="2"/>
      <c r="C38" s="2"/>
      <c r="E38" s="3"/>
      <c r="F38" s="2"/>
      <c r="G38" s="2"/>
      <c r="H38" s="2"/>
      <c r="I38" s="3"/>
      <c r="J38" s="2"/>
      <c r="K38" s="2"/>
    </row>
    <row r="39" spans="1:11" x14ac:dyDescent="0.2">
      <c r="A39" s="1"/>
      <c r="B39" s="2"/>
      <c r="C39" s="2"/>
      <c r="E39" s="3"/>
      <c r="F39" s="2"/>
      <c r="G39" s="2"/>
      <c r="H39" s="2"/>
      <c r="I39" s="3"/>
      <c r="J39" s="2"/>
      <c r="K39" s="2"/>
    </row>
    <row r="40" spans="1:11" x14ac:dyDescent="0.2">
      <c r="A40" s="1"/>
      <c r="B40" s="2"/>
      <c r="C40" s="2"/>
      <c r="E40" s="3"/>
      <c r="F40" s="2"/>
      <c r="G40" s="2"/>
      <c r="H40" s="2"/>
      <c r="I40" s="3"/>
      <c r="J40" s="2"/>
      <c r="K40" s="2"/>
    </row>
    <row r="41" spans="1:11" x14ac:dyDescent="0.2">
      <c r="A41" s="1"/>
      <c r="B41" s="2"/>
      <c r="C41" s="2"/>
      <c r="E41" s="3"/>
      <c r="F41" s="2"/>
      <c r="G41" s="2"/>
      <c r="H41" s="2"/>
      <c r="I41" s="3"/>
      <c r="J41" s="2"/>
      <c r="K41" s="2"/>
    </row>
    <row r="42" spans="1:11" x14ac:dyDescent="0.2">
      <c r="A42" s="1"/>
      <c r="B42" s="2"/>
      <c r="C42" s="2"/>
      <c r="E42" s="3"/>
      <c r="F42" s="2"/>
      <c r="G42" s="2"/>
      <c r="H42" s="2"/>
      <c r="I42" s="3"/>
      <c r="J42" s="2"/>
      <c r="K42" s="2"/>
    </row>
    <row r="43" spans="1:11" x14ac:dyDescent="0.2">
      <c r="A43" s="1"/>
      <c r="B43" s="2"/>
      <c r="C43" s="2"/>
      <c r="E43" s="3"/>
      <c r="F43" s="2"/>
      <c r="G43" s="2"/>
      <c r="H43" s="2"/>
      <c r="I43" s="3"/>
      <c r="J43" s="2"/>
      <c r="K43" s="2"/>
    </row>
    <row r="44" spans="1:11" x14ac:dyDescent="0.2">
      <c r="A44" s="1"/>
      <c r="B44" s="2"/>
      <c r="C44" s="2"/>
      <c r="E44" s="3"/>
      <c r="F44" s="2"/>
      <c r="G44" s="2"/>
      <c r="H44" s="2"/>
      <c r="I44" s="3"/>
      <c r="J44" s="2"/>
      <c r="K44" s="2"/>
    </row>
    <row r="45" spans="1:11" x14ac:dyDescent="0.2">
      <c r="A45" s="1"/>
      <c r="B45" s="2"/>
      <c r="C45" s="2"/>
      <c r="E45" s="3"/>
      <c r="F45" s="2"/>
      <c r="G45" s="2"/>
      <c r="H45" s="2"/>
      <c r="I45" s="3"/>
      <c r="J45" s="2"/>
      <c r="K45" s="2"/>
    </row>
    <row r="46" spans="1:11" x14ac:dyDescent="0.2">
      <c r="A46" s="1"/>
      <c r="B46" s="2"/>
      <c r="C46" s="2"/>
      <c r="E46" s="3"/>
      <c r="F46" s="2"/>
      <c r="G46" s="2"/>
      <c r="H46" s="2"/>
      <c r="I46" s="3"/>
      <c r="J46" s="2"/>
      <c r="K46" s="2"/>
    </row>
    <row r="47" spans="1:11" x14ac:dyDescent="0.2">
      <c r="A47" s="1"/>
      <c r="B47" s="2"/>
      <c r="C47" s="2"/>
      <c r="E47" s="3"/>
      <c r="F47" s="2"/>
      <c r="G47" s="2"/>
      <c r="H47" s="2"/>
      <c r="I47" s="3"/>
      <c r="J47" s="2"/>
      <c r="K47" s="2"/>
    </row>
    <row r="48" spans="1:11" x14ac:dyDescent="0.2">
      <c r="A48" s="1"/>
      <c r="B48" s="2"/>
      <c r="C48" s="2"/>
      <c r="E48" s="3"/>
      <c r="F48" s="2"/>
      <c r="G48" s="2"/>
      <c r="H48" s="2"/>
      <c r="I48" s="3"/>
      <c r="J48" s="2"/>
      <c r="K48" s="2"/>
    </row>
    <row r="49" spans="1:11" x14ac:dyDescent="0.2">
      <c r="A49" s="1"/>
      <c r="B49" s="2"/>
      <c r="C49" s="2"/>
      <c r="E49" s="3"/>
      <c r="F49" s="2"/>
      <c r="G49" s="2"/>
      <c r="H49" s="2"/>
      <c r="I49" s="3"/>
      <c r="J49" s="2"/>
      <c r="K49" s="2"/>
    </row>
    <row r="50" spans="1:11" x14ac:dyDescent="0.2">
      <c r="A50" s="1"/>
      <c r="B50" s="2"/>
      <c r="C50" s="2"/>
      <c r="E50" s="3"/>
      <c r="F50" s="2"/>
      <c r="G50" s="2"/>
      <c r="H50" s="2"/>
      <c r="I50" s="3"/>
      <c r="J50" s="2"/>
      <c r="K50" s="2"/>
    </row>
    <row r="51" spans="1:11" x14ac:dyDescent="0.2">
      <c r="A51" s="1"/>
      <c r="B51" s="2"/>
      <c r="C51" s="2"/>
      <c r="E51" s="3"/>
      <c r="F51" s="2"/>
      <c r="G51" s="2"/>
      <c r="H51" s="2"/>
      <c r="I51" s="3"/>
      <c r="J51" s="2"/>
      <c r="K51" s="2"/>
    </row>
    <row r="52" spans="1:11" x14ac:dyDescent="0.2">
      <c r="A52" s="1"/>
      <c r="B52" s="2"/>
      <c r="C52" s="2"/>
      <c r="E52" s="3"/>
      <c r="F52" s="2"/>
      <c r="G52" s="2"/>
      <c r="H52" s="2"/>
      <c r="I52" s="3"/>
      <c r="J52" s="2"/>
      <c r="K52" s="2"/>
    </row>
    <row r="53" spans="1:11" x14ac:dyDescent="0.2">
      <c r="A53" s="1"/>
      <c r="B53" s="2"/>
      <c r="C53" s="2"/>
      <c r="E53" s="3"/>
      <c r="F53" s="2"/>
      <c r="G53" s="2"/>
      <c r="H53" s="2"/>
      <c r="I53" s="3"/>
      <c r="J53" s="2"/>
      <c r="K53" s="2"/>
    </row>
    <row r="54" spans="1:11" x14ac:dyDescent="0.2">
      <c r="A54" s="1"/>
      <c r="B54" s="2"/>
      <c r="C54" s="2"/>
      <c r="E54" s="3"/>
      <c r="F54" s="2"/>
      <c r="G54" s="2"/>
      <c r="H54" s="2"/>
      <c r="I54" s="3"/>
      <c r="J54" s="2"/>
      <c r="K54" s="2"/>
    </row>
    <row r="55" spans="1:11" x14ac:dyDescent="0.2">
      <c r="A55" s="1"/>
      <c r="B55" s="2"/>
      <c r="C55" s="2"/>
      <c r="E55" s="3"/>
      <c r="F55" s="2"/>
      <c r="G55" s="2"/>
      <c r="H55" s="2"/>
      <c r="I55" s="3"/>
      <c r="J55" s="2"/>
      <c r="K55" s="2"/>
    </row>
    <row r="56" spans="1:11" x14ac:dyDescent="0.2">
      <c r="A56" s="1"/>
      <c r="B56" s="2"/>
      <c r="C56" s="2"/>
      <c r="E56" s="3"/>
      <c r="F56" s="2"/>
      <c r="G56" s="2"/>
      <c r="H56" s="2"/>
      <c r="I56" s="3"/>
      <c r="J56" s="2"/>
      <c r="K56" s="2"/>
    </row>
    <row r="57" spans="1:11" x14ac:dyDescent="0.2">
      <c r="A57" s="1"/>
      <c r="B57" s="2"/>
      <c r="C57" s="2"/>
      <c r="E57" s="3"/>
      <c r="F57" s="2"/>
      <c r="G57" s="2"/>
      <c r="H57" s="2"/>
      <c r="I57" s="3"/>
      <c r="J57" s="2"/>
      <c r="K57" s="2"/>
    </row>
    <row r="58" spans="1:11" x14ac:dyDescent="0.2">
      <c r="A58" s="1"/>
      <c r="B58" s="2"/>
      <c r="C58" s="2"/>
      <c r="E58" s="3"/>
      <c r="F58" s="2"/>
      <c r="G58" s="2"/>
      <c r="H58" s="2"/>
      <c r="I58" s="3"/>
      <c r="J58" s="2"/>
      <c r="K58" s="2"/>
    </row>
    <row r="59" spans="1:11" x14ac:dyDescent="0.2">
      <c r="A59" s="1"/>
      <c r="B59" s="2"/>
      <c r="C59" s="2"/>
      <c r="E59" s="3"/>
      <c r="F59" s="2"/>
      <c r="G59" s="2"/>
      <c r="H59" s="2"/>
      <c r="I59" s="3"/>
      <c r="J59" s="2"/>
      <c r="K59" s="3"/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3</xdr:col>
                <xdr:colOff>28575</xdr:colOff>
                <xdr:row>18</xdr:row>
                <xdr:rowOff>28575</xdr:rowOff>
              </from>
              <to>
                <xdr:col>6</xdr:col>
                <xdr:colOff>514350</xdr:colOff>
                <xdr:row>22</xdr:row>
                <xdr:rowOff>161925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0</xdr:col>
                <xdr:colOff>161925</xdr:colOff>
                <xdr:row>18</xdr:row>
                <xdr:rowOff>161925</xdr:rowOff>
              </from>
              <to>
                <xdr:col>2</xdr:col>
                <xdr:colOff>171450</xdr:colOff>
                <xdr:row>21</xdr:row>
                <xdr:rowOff>123825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zoomScale="140" workbookViewId="0">
      <selection activeCell="D18" sqref="D18"/>
    </sheetView>
  </sheetViews>
  <sheetFormatPr defaultRowHeight="12.75" x14ac:dyDescent="0.2"/>
  <cols>
    <col min="1" max="1" width="13" customWidth="1"/>
    <col min="2" max="2" width="12.42578125" customWidth="1"/>
    <col min="3" max="3" width="10.7109375" customWidth="1"/>
    <col min="10" max="10" width="13.140625" customWidth="1"/>
  </cols>
  <sheetData>
    <row r="1" spans="1:11" x14ac:dyDescent="0.2">
      <c r="A1" s="18" t="s">
        <v>16</v>
      </c>
    </row>
    <row r="2" spans="1:11" ht="13.5" thickBot="1" x14ac:dyDescent="0.25">
      <c r="I2" s="3"/>
      <c r="J2" s="2"/>
      <c r="K2" s="2"/>
    </row>
    <row r="3" spans="1:11" ht="13.5" thickBot="1" x14ac:dyDescent="0.25">
      <c r="A3" s="28" t="s">
        <v>21</v>
      </c>
      <c r="D3" s="16">
        <f>Data!F42</f>
        <v>5.6279826430419448E-2</v>
      </c>
      <c r="E3" s="16">
        <f>Data!G42</f>
        <v>0.12847221096553763</v>
      </c>
      <c r="F3" s="16">
        <f>Data!H42</f>
        <v>3.6198027038587426E-2</v>
      </c>
    </row>
    <row r="4" spans="1:11" ht="13.5" thickBot="1" x14ac:dyDescent="0.25"/>
    <row r="5" spans="1:11" x14ac:dyDescent="0.2">
      <c r="A5" s="28" t="s">
        <v>9</v>
      </c>
      <c r="C5" s="4"/>
      <c r="D5" s="38" t="s">
        <v>23</v>
      </c>
      <c r="E5" s="12" t="s">
        <v>0</v>
      </c>
      <c r="F5" s="13" t="s">
        <v>3</v>
      </c>
    </row>
    <row r="6" spans="1:11" x14ac:dyDescent="0.2">
      <c r="C6" s="39" t="s">
        <v>23</v>
      </c>
      <c r="D6" s="5">
        <f>Data!K3</f>
        <v>6.6537178004963202E-3</v>
      </c>
      <c r="E6" s="5">
        <f>Data!L3</f>
        <v>5.2022670031459826E-3</v>
      </c>
      <c r="F6" s="5">
        <f>Data!M3</f>
        <v>2.8785925260980364E-3</v>
      </c>
      <c r="I6" s="3"/>
      <c r="J6" s="2"/>
      <c r="K6" s="2"/>
    </row>
    <row r="7" spans="1:11" x14ac:dyDescent="0.2">
      <c r="C7" s="14" t="s">
        <v>0</v>
      </c>
      <c r="D7" s="5">
        <f>Data!K4</f>
        <v>5.2022670031459826E-3</v>
      </c>
      <c r="E7" s="5">
        <f>Data!L4</f>
        <v>5.0826679019605817E-3</v>
      </c>
      <c r="F7" s="5">
        <f>Data!M4</f>
        <v>2.157610019078712E-3</v>
      </c>
      <c r="I7" s="3"/>
      <c r="J7" s="2"/>
      <c r="K7" s="2"/>
    </row>
    <row r="8" spans="1:11" ht="13.5" thickBot="1" x14ac:dyDescent="0.25">
      <c r="C8" s="15" t="s">
        <v>3</v>
      </c>
      <c r="D8" s="5">
        <f>Data!K5</f>
        <v>2.8785925260980364E-3</v>
      </c>
      <c r="E8" s="5">
        <f>Data!L5</f>
        <v>2.157610019078712E-3</v>
      </c>
      <c r="F8" s="5">
        <f>Data!M5</f>
        <v>1.7998067371809649E-3</v>
      </c>
      <c r="I8" s="3"/>
      <c r="J8" s="2"/>
      <c r="K8" s="2"/>
    </row>
    <row r="9" spans="1:11" ht="13.5" thickBot="1" x14ac:dyDescent="0.25">
      <c r="G9" s="28" t="s">
        <v>8</v>
      </c>
      <c r="I9" s="3"/>
      <c r="J9" s="2"/>
      <c r="K9" s="2"/>
    </row>
    <row r="10" spans="1:11" ht="13.5" thickBot="1" x14ac:dyDescent="0.25">
      <c r="A10" s="28" t="s">
        <v>6</v>
      </c>
      <c r="D10" s="6">
        <v>0</v>
      </c>
      <c r="E10" s="7">
        <v>0.96834027764532482</v>
      </c>
      <c r="F10" s="8">
        <v>3.1659722354675096E-2</v>
      </c>
      <c r="G10" s="34">
        <f>SUM(D10:F10)</f>
        <v>0.99999999999999989</v>
      </c>
      <c r="H10" s="18"/>
      <c r="I10" s="3"/>
      <c r="J10" s="2"/>
      <c r="K10" s="2"/>
    </row>
    <row r="11" spans="1:11" ht="13.5" thickBot="1" x14ac:dyDescent="0.25">
      <c r="I11" s="3"/>
      <c r="J11" s="2"/>
      <c r="K11" s="2"/>
    </row>
    <row r="12" spans="1:11" ht="13.5" thickBot="1" x14ac:dyDescent="0.25">
      <c r="A12" s="33" t="s">
        <v>7</v>
      </c>
      <c r="D12" s="9"/>
      <c r="E12" s="10"/>
      <c r="F12" s="11"/>
      <c r="I12" s="3"/>
      <c r="J12" s="2"/>
      <c r="K12" s="2"/>
    </row>
    <row r="13" spans="1:11" x14ac:dyDescent="0.2">
      <c r="I13" s="3"/>
      <c r="J13" s="2"/>
      <c r="K13" s="3"/>
    </row>
    <row r="14" spans="1:11" ht="13.5" thickBot="1" x14ac:dyDescent="0.25">
      <c r="A14" s="33" t="s">
        <v>22</v>
      </c>
      <c r="B14" s="2"/>
      <c r="C14" s="28" t="s">
        <v>14</v>
      </c>
      <c r="D14" s="28"/>
      <c r="E14" s="3"/>
      <c r="F14" s="2"/>
      <c r="G14" s="2"/>
      <c r="H14" s="2"/>
      <c r="I14" s="3"/>
      <c r="J14" s="2"/>
      <c r="K14" s="2"/>
    </row>
    <row r="15" spans="1:11" ht="13.5" thickBot="1" x14ac:dyDescent="0.25">
      <c r="A15" s="1"/>
      <c r="B15" s="2"/>
      <c r="C15" s="28" t="s">
        <v>15</v>
      </c>
      <c r="D15" s="23">
        <f>SQRT(SUMPRODUCT(MMULT(D10:F10,D6:F8),D10:F10))</f>
        <v>7.0000200842328233E-2</v>
      </c>
      <c r="F15" s="2" t="s">
        <v>11</v>
      </c>
      <c r="H15" s="24">
        <v>7.0000000000000007E-2</v>
      </c>
      <c r="I15" s="3"/>
      <c r="J15" s="2"/>
      <c r="K15" s="2"/>
    </row>
    <row r="16" spans="1:11" ht="13.5" thickBot="1" x14ac:dyDescent="0.25">
      <c r="A16" s="1"/>
      <c r="B16" s="2"/>
      <c r="E16" s="3"/>
      <c r="F16" s="2"/>
      <c r="G16" s="2"/>
      <c r="H16" s="2"/>
      <c r="I16" s="3"/>
      <c r="J16" s="2"/>
      <c r="K16" s="2"/>
    </row>
    <row r="17" spans="1:11" ht="13.5" thickBot="1" x14ac:dyDescent="0.25">
      <c r="A17" s="1"/>
      <c r="B17" s="2"/>
      <c r="C17" s="28" t="s">
        <v>5</v>
      </c>
      <c r="D17" s="22">
        <f>SUMPRODUCT(D3:F3,D10:F10)</f>
        <v>0.12555083592190616</v>
      </c>
      <c r="E17" s="3"/>
      <c r="I17" s="3"/>
      <c r="J17" s="2"/>
      <c r="K17" s="2"/>
    </row>
    <row r="18" spans="1:11" x14ac:dyDescent="0.2">
      <c r="A18" s="1"/>
      <c r="B18" s="2"/>
      <c r="E18" s="3"/>
      <c r="F18" s="2"/>
      <c r="G18" s="2"/>
      <c r="H18" s="2"/>
      <c r="I18" s="3"/>
      <c r="J18" s="2"/>
      <c r="K18" s="2"/>
    </row>
    <row r="19" spans="1:11" x14ac:dyDescent="0.2">
      <c r="A19" s="1"/>
      <c r="B19" s="2"/>
      <c r="C19" s="2"/>
      <c r="E19" s="3"/>
      <c r="F19" s="2"/>
      <c r="G19" s="2"/>
      <c r="H19" s="2"/>
      <c r="I19" s="3"/>
      <c r="J19" s="2"/>
      <c r="K19" s="2"/>
    </row>
    <row r="20" spans="1:11" x14ac:dyDescent="0.2">
      <c r="A20" s="1"/>
      <c r="B20" s="2"/>
      <c r="C20" s="2"/>
      <c r="E20" s="3"/>
      <c r="F20" s="2"/>
      <c r="G20" s="2"/>
      <c r="H20" s="2"/>
      <c r="I20" s="3"/>
      <c r="J20" s="2"/>
      <c r="K20" s="2"/>
    </row>
    <row r="21" spans="1:11" x14ac:dyDescent="0.2">
      <c r="A21" s="1"/>
      <c r="B21" s="2"/>
      <c r="I21" s="3"/>
      <c r="J21" s="2"/>
      <c r="K21" s="2"/>
    </row>
    <row r="22" spans="1:11" x14ac:dyDescent="0.2">
      <c r="A22" s="1"/>
      <c r="B22" s="2"/>
      <c r="C22" s="2"/>
      <c r="E22" s="3"/>
      <c r="F22" s="2"/>
      <c r="G22" s="2"/>
      <c r="H22" s="2"/>
      <c r="I22" s="3"/>
      <c r="J22" s="2"/>
      <c r="K22" s="2"/>
    </row>
    <row r="23" spans="1:11" x14ac:dyDescent="0.2">
      <c r="A23" s="1"/>
      <c r="B23" s="2"/>
      <c r="C23" s="2"/>
      <c r="E23" s="3"/>
      <c r="F23" s="2"/>
      <c r="G23" s="2"/>
      <c r="H23" s="2"/>
      <c r="I23" s="3"/>
      <c r="J23" s="2"/>
      <c r="K23" s="2"/>
    </row>
    <row r="24" spans="1:11" x14ac:dyDescent="0.2">
      <c r="A24" s="1"/>
      <c r="B24" s="2"/>
      <c r="C24" s="2"/>
      <c r="E24" s="3"/>
      <c r="F24" s="2"/>
      <c r="G24" s="2"/>
      <c r="H24" s="2"/>
      <c r="I24" s="3"/>
      <c r="J24" s="2"/>
      <c r="K24" s="2"/>
    </row>
    <row r="25" spans="1:11" x14ac:dyDescent="0.2">
      <c r="A25" s="1"/>
      <c r="B25" s="2"/>
      <c r="C25" s="2"/>
      <c r="E25" s="3"/>
      <c r="F25" s="2"/>
      <c r="G25" s="2"/>
      <c r="H25" s="2"/>
      <c r="I25" s="3"/>
      <c r="J25" s="2"/>
      <c r="K25" s="2"/>
    </row>
    <row r="26" spans="1:11" x14ac:dyDescent="0.2">
      <c r="A26" s="1"/>
      <c r="B26" s="2"/>
      <c r="C26" s="2"/>
      <c r="E26" s="3"/>
      <c r="F26" s="2"/>
      <c r="G26" s="2"/>
      <c r="H26" s="2"/>
      <c r="I26" s="3"/>
      <c r="J26" s="2"/>
      <c r="K26" s="2"/>
    </row>
    <row r="27" spans="1:11" x14ac:dyDescent="0.2">
      <c r="A27" s="1"/>
      <c r="B27" s="2"/>
      <c r="C27" s="2"/>
      <c r="E27" s="3"/>
      <c r="F27" s="2"/>
      <c r="G27" s="2"/>
      <c r="H27" s="2"/>
      <c r="I27" s="3"/>
      <c r="J27" s="2"/>
      <c r="K27" s="2"/>
    </row>
    <row r="28" spans="1:11" x14ac:dyDescent="0.2">
      <c r="A28" s="1"/>
      <c r="B28" s="2"/>
      <c r="C28" s="2"/>
      <c r="E28" s="3"/>
      <c r="F28" s="2"/>
      <c r="G28" s="2"/>
      <c r="H28" s="2"/>
      <c r="I28" s="3"/>
      <c r="J28" s="2"/>
      <c r="K28" s="2"/>
    </row>
    <row r="29" spans="1:11" x14ac:dyDescent="0.2">
      <c r="A29" s="1"/>
      <c r="B29" s="2"/>
      <c r="C29" s="2"/>
      <c r="E29" s="3"/>
      <c r="F29" s="2"/>
      <c r="G29" s="2"/>
      <c r="H29" s="2"/>
      <c r="I29" s="3"/>
      <c r="J29" s="2"/>
      <c r="K29" s="2"/>
    </row>
    <row r="30" spans="1:11" x14ac:dyDescent="0.2">
      <c r="A30" s="1"/>
      <c r="B30" s="2"/>
      <c r="C30" s="2"/>
      <c r="E30" s="3"/>
      <c r="F30" s="2"/>
      <c r="G30" s="2"/>
      <c r="H30" s="2"/>
      <c r="I30" s="3"/>
      <c r="J30" s="2"/>
      <c r="K30" s="2"/>
    </row>
    <row r="31" spans="1:11" x14ac:dyDescent="0.2">
      <c r="A31" s="1"/>
      <c r="B31" s="2"/>
      <c r="C31" s="2"/>
      <c r="E31" s="3"/>
      <c r="F31" s="2"/>
      <c r="G31" s="2"/>
      <c r="H31" s="2"/>
      <c r="I31" s="3"/>
      <c r="J31" s="2"/>
      <c r="K31" s="2"/>
    </row>
    <row r="32" spans="1:11" x14ac:dyDescent="0.2">
      <c r="A32" s="1"/>
      <c r="B32" s="2"/>
      <c r="C32" s="2"/>
      <c r="E32" s="3"/>
      <c r="F32" s="2"/>
      <c r="G32" s="2"/>
      <c r="H32" s="2"/>
      <c r="I32" s="3"/>
      <c r="J32" s="2"/>
      <c r="K32" s="2"/>
    </row>
    <row r="33" spans="1:11" x14ac:dyDescent="0.2">
      <c r="A33" s="1"/>
      <c r="B33" s="2"/>
      <c r="C33" s="2"/>
      <c r="E33" s="3"/>
      <c r="F33" s="2"/>
      <c r="G33" s="2"/>
      <c r="H33" s="2"/>
      <c r="I33" s="3"/>
      <c r="J33" s="2"/>
      <c r="K33" s="2"/>
    </row>
    <row r="34" spans="1:11" x14ac:dyDescent="0.2">
      <c r="A34" s="1"/>
      <c r="B34" s="2"/>
      <c r="C34" s="2"/>
      <c r="E34" s="3"/>
      <c r="F34" s="2"/>
      <c r="G34" s="2"/>
      <c r="H34" s="2"/>
      <c r="I34" s="3"/>
      <c r="J34" s="2"/>
      <c r="K34" s="2"/>
    </row>
    <row r="35" spans="1:11" x14ac:dyDescent="0.2">
      <c r="A35" s="1"/>
      <c r="B35" s="2"/>
      <c r="C35" s="2"/>
      <c r="E35" s="3"/>
      <c r="F35" s="2"/>
      <c r="G35" s="2"/>
      <c r="H35" s="2"/>
      <c r="I35" s="3"/>
      <c r="J35" s="2"/>
      <c r="K35" s="2"/>
    </row>
    <row r="36" spans="1:11" x14ac:dyDescent="0.2">
      <c r="A36" s="1"/>
      <c r="B36" s="2"/>
      <c r="C36" s="2"/>
      <c r="E36" s="3"/>
      <c r="F36" s="2"/>
      <c r="G36" s="2"/>
      <c r="H36" s="2"/>
      <c r="I36" s="3"/>
      <c r="J36" s="2"/>
      <c r="K36" s="3"/>
    </row>
    <row r="37" spans="1:11" x14ac:dyDescent="0.2">
      <c r="A37" s="1"/>
      <c r="B37" s="2"/>
      <c r="C37" s="2"/>
      <c r="E37" s="3"/>
      <c r="F37" s="2"/>
      <c r="G37" s="2"/>
      <c r="H37" s="2"/>
      <c r="I37" s="3"/>
      <c r="J37" s="2"/>
      <c r="K37" s="2"/>
    </row>
    <row r="38" spans="1:11" x14ac:dyDescent="0.2">
      <c r="A38" s="1"/>
      <c r="B38" s="2"/>
      <c r="C38" s="2"/>
      <c r="E38" s="3"/>
      <c r="F38" s="2"/>
      <c r="G38" s="2"/>
      <c r="H38" s="2"/>
      <c r="I38" s="3"/>
      <c r="J38" s="2"/>
      <c r="K38" s="2"/>
    </row>
    <row r="39" spans="1:11" x14ac:dyDescent="0.2">
      <c r="A39" s="1"/>
      <c r="B39" s="2"/>
      <c r="C39" s="2"/>
      <c r="E39" s="3"/>
      <c r="F39" s="2"/>
      <c r="G39" s="2"/>
      <c r="H39" s="2"/>
      <c r="I39" s="3"/>
      <c r="J39" s="2"/>
      <c r="K39" s="2"/>
    </row>
    <row r="40" spans="1:11" x14ac:dyDescent="0.2">
      <c r="A40" s="1"/>
      <c r="B40" s="2"/>
      <c r="C40" s="2"/>
      <c r="E40" s="3"/>
      <c r="F40" s="2"/>
      <c r="G40" s="2"/>
      <c r="H40" s="2"/>
      <c r="I40" s="3"/>
      <c r="J40" s="2"/>
      <c r="K40" s="2"/>
    </row>
    <row r="41" spans="1:11" x14ac:dyDescent="0.2">
      <c r="A41" s="1"/>
      <c r="B41" s="2"/>
      <c r="C41" s="2"/>
      <c r="E41" s="3"/>
      <c r="F41" s="2"/>
      <c r="G41" s="2"/>
      <c r="H41" s="2"/>
      <c r="I41" s="3"/>
      <c r="J41" s="2"/>
      <c r="K41" s="2"/>
    </row>
    <row r="42" spans="1:11" x14ac:dyDescent="0.2">
      <c r="A42" s="1"/>
      <c r="B42" s="2"/>
      <c r="C42" s="2"/>
      <c r="E42" s="3"/>
      <c r="F42" s="2"/>
      <c r="G42" s="2"/>
      <c r="H42" s="2"/>
      <c r="I42" s="3"/>
      <c r="J42" s="2"/>
      <c r="K42" s="2"/>
    </row>
    <row r="43" spans="1:11" x14ac:dyDescent="0.2">
      <c r="A43" s="1"/>
      <c r="B43" s="2"/>
      <c r="C43" s="2"/>
      <c r="E43" s="3"/>
      <c r="F43" s="2"/>
      <c r="G43" s="2"/>
      <c r="H43" s="2"/>
      <c r="I43" s="3"/>
      <c r="J43" s="2"/>
      <c r="K43" s="2"/>
    </row>
    <row r="44" spans="1:11" x14ac:dyDescent="0.2">
      <c r="A44" s="1"/>
      <c r="B44" s="2"/>
      <c r="C44" s="2"/>
      <c r="E44" s="3"/>
      <c r="F44" s="2"/>
      <c r="G44" s="2"/>
      <c r="H44" s="2"/>
      <c r="I44" s="3"/>
      <c r="J44" s="2"/>
      <c r="K44" s="2"/>
    </row>
    <row r="45" spans="1:11" x14ac:dyDescent="0.2">
      <c r="A45" s="1"/>
      <c r="B45" s="2"/>
      <c r="C45" s="2"/>
      <c r="E45" s="3"/>
      <c r="F45" s="2"/>
      <c r="G45" s="2"/>
      <c r="H45" s="2"/>
      <c r="I45" s="3"/>
      <c r="J45" s="2"/>
      <c r="K45" s="2"/>
    </row>
    <row r="46" spans="1:11" x14ac:dyDescent="0.2">
      <c r="A46" s="1"/>
      <c r="B46" s="2"/>
      <c r="C46" s="2"/>
      <c r="E46" s="3"/>
      <c r="F46" s="2"/>
      <c r="G46" s="2"/>
      <c r="H46" s="2"/>
      <c r="I46" s="3"/>
      <c r="J46" s="2"/>
      <c r="K46" s="2"/>
    </row>
    <row r="47" spans="1:11" x14ac:dyDescent="0.2">
      <c r="A47" s="1"/>
      <c r="B47" s="2"/>
      <c r="C47" s="2"/>
      <c r="E47" s="3"/>
      <c r="F47" s="2"/>
      <c r="G47" s="2"/>
      <c r="H47" s="2"/>
      <c r="I47" s="3"/>
      <c r="J47" s="2"/>
      <c r="K47" s="2"/>
    </row>
    <row r="48" spans="1:11" x14ac:dyDescent="0.2">
      <c r="A48" s="1"/>
      <c r="B48" s="2"/>
      <c r="C48" s="2"/>
      <c r="E48" s="3"/>
      <c r="F48" s="2"/>
      <c r="G48" s="2"/>
      <c r="H48" s="2"/>
      <c r="I48" s="3"/>
      <c r="J48" s="2"/>
      <c r="K48" s="2"/>
    </row>
    <row r="49" spans="1:11" x14ac:dyDescent="0.2">
      <c r="A49" s="1"/>
      <c r="B49" s="2"/>
      <c r="C49" s="2"/>
      <c r="E49" s="3"/>
      <c r="F49" s="2"/>
      <c r="G49" s="2"/>
      <c r="H49" s="2"/>
      <c r="I49" s="3"/>
      <c r="J49" s="2"/>
      <c r="K49" s="2"/>
    </row>
    <row r="50" spans="1:11" x14ac:dyDescent="0.2">
      <c r="A50" s="1"/>
      <c r="B50" s="2"/>
      <c r="C50" s="2"/>
      <c r="E50" s="3"/>
      <c r="F50" s="2"/>
      <c r="G50" s="2"/>
      <c r="H50" s="2"/>
      <c r="I50" s="3"/>
      <c r="J50" s="2"/>
      <c r="K50" s="2"/>
    </row>
    <row r="51" spans="1:11" x14ac:dyDescent="0.2">
      <c r="A51" s="1"/>
      <c r="B51" s="2"/>
      <c r="C51" s="2"/>
      <c r="E51" s="3"/>
      <c r="F51" s="2"/>
      <c r="G51" s="2"/>
      <c r="H51" s="2"/>
      <c r="I51" s="3"/>
      <c r="J51" s="2"/>
      <c r="K51" s="2"/>
    </row>
    <row r="52" spans="1:11" x14ac:dyDescent="0.2">
      <c r="A52" s="1"/>
      <c r="B52" s="2"/>
      <c r="C52" s="2"/>
      <c r="E52" s="3"/>
      <c r="F52" s="2"/>
      <c r="G52" s="2"/>
      <c r="H52" s="2"/>
      <c r="I52" s="3"/>
      <c r="J52" s="2"/>
      <c r="K52" s="2"/>
    </row>
    <row r="53" spans="1:11" x14ac:dyDescent="0.2">
      <c r="A53" s="1"/>
      <c r="B53" s="2"/>
      <c r="C53" s="2"/>
      <c r="E53" s="3"/>
      <c r="F53" s="2"/>
      <c r="G53" s="2"/>
      <c r="H53" s="2"/>
      <c r="I53" s="3"/>
      <c r="J53" s="2"/>
      <c r="K53" s="2"/>
    </row>
    <row r="54" spans="1:11" x14ac:dyDescent="0.2">
      <c r="A54" s="1"/>
      <c r="B54" s="2"/>
      <c r="C54" s="2"/>
      <c r="E54" s="3"/>
      <c r="F54" s="2"/>
      <c r="G54" s="2"/>
      <c r="H54" s="2"/>
      <c r="I54" s="3"/>
      <c r="J54" s="2"/>
      <c r="K54" s="2"/>
    </row>
    <row r="55" spans="1:11" x14ac:dyDescent="0.2">
      <c r="A55" s="1"/>
      <c r="B55" s="2"/>
      <c r="C55" s="2"/>
      <c r="E55" s="3"/>
      <c r="F55" s="2"/>
      <c r="G55" s="2"/>
      <c r="H55" s="2"/>
      <c r="I55" s="3"/>
      <c r="J55" s="2"/>
      <c r="K55" s="2"/>
    </row>
    <row r="56" spans="1:11" x14ac:dyDescent="0.2">
      <c r="A56" s="1"/>
      <c r="B56" s="2"/>
      <c r="C56" s="2"/>
      <c r="E56" s="3"/>
      <c r="F56" s="2"/>
      <c r="G56" s="2"/>
      <c r="H56" s="2"/>
      <c r="I56" s="3"/>
      <c r="J56" s="2"/>
      <c r="K56" s="2"/>
    </row>
    <row r="57" spans="1:11" x14ac:dyDescent="0.2">
      <c r="A57" s="1"/>
      <c r="B57" s="2"/>
      <c r="C57" s="2"/>
      <c r="E57" s="3"/>
      <c r="F57" s="2"/>
      <c r="G57" s="2"/>
      <c r="H57" s="2"/>
      <c r="I57" s="3"/>
      <c r="J57" s="2"/>
      <c r="K57" s="2"/>
    </row>
    <row r="58" spans="1:11" x14ac:dyDescent="0.2">
      <c r="A58" s="1"/>
      <c r="B58" s="2"/>
      <c r="C58" s="2"/>
      <c r="E58" s="3"/>
      <c r="F58" s="2"/>
      <c r="G58" s="2"/>
      <c r="H58" s="2"/>
      <c r="I58" s="3"/>
      <c r="J58" s="2"/>
      <c r="K58" s="2"/>
    </row>
    <row r="59" spans="1:11" x14ac:dyDescent="0.2">
      <c r="A59" s="1"/>
      <c r="B59" s="2"/>
      <c r="C59" s="2"/>
      <c r="E59" s="3"/>
      <c r="F59" s="2"/>
      <c r="G59" s="2"/>
      <c r="H59" s="2"/>
      <c r="I59" s="3"/>
      <c r="J59" s="2"/>
      <c r="K59" s="3"/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3</xdr:col>
                <xdr:colOff>28575</xdr:colOff>
                <xdr:row>18</xdr:row>
                <xdr:rowOff>28575</xdr:rowOff>
              </from>
              <to>
                <xdr:col>6</xdr:col>
                <xdr:colOff>514350</xdr:colOff>
                <xdr:row>22</xdr:row>
                <xdr:rowOff>161925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0</xdr:col>
                <xdr:colOff>161925</xdr:colOff>
                <xdr:row>18</xdr:row>
                <xdr:rowOff>161925</xdr:rowOff>
              </from>
              <to>
                <xdr:col>2</xdr:col>
                <xdr:colOff>171450</xdr:colOff>
                <xdr:row>21</xdr:row>
                <xdr:rowOff>123825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zoomScale="140" workbookViewId="0">
      <selection activeCell="D19" sqref="D19"/>
    </sheetView>
  </sheetViews>
  <sheetFormatPr defaultRowHeight="12.75" x14ac:dyDescent="0.2"/>
  <cols>
    <col min="1" max="1" width="13" customWidth="1"/>
    <col min="2" max="2" width="12.42578125" customWidth="1"/>
    <col min="3" max="3" width="10.28515625" customWidth="1"/>
    <col min="4" max="4" width="12.42578125" bestFit="1" customWidth="1"/>
    <col min="10" max="10" width="13.140625" customWidth="1"/>
  </cols>
  <sheetData>
    <row r="1" spans="1:11" x14ac:dyDescent="0.2">
      <c r="A1" s="18" t="s">
        <v>18</v>
      </c>
    </row>
    <row r="2" spans="1:11" ht="13.5" thickBot="1" x14ac:dyDescent="0.25">
      <c r="I2" s="3"/>
      <c r="J2" s="2"/>
      <c r="K2" s="2"/>
    </row>
    <row r="3" spans="1:11" ht="13.5" thickBot="1" x14ac:dyDescent="0.25">
      <c r="A3" s="18" t="s">
        <v>21</v>
      </c>
      <c r="D3" s="16">
        <f>Data!F42</f>
        <v>5.6279826430419448E-2</v>
      </c>
      <c r="E3" s="16">
        <f>Data!G42</f>
        <v>0.12847221096553763</v>
      </c>
      <c r="F3" s="16">
        <f>Data!H42</f>
        <v>3.6198027038587426E-2</v>
      </c>
      <c r="G3" s="17">
        <v>2E-3</v>
      </c>
    </row>
    <row r="4" spans="1:11" ht="13.5" thickBot="1" x14ac:dyDescent="0.25"/>
    <row r="5" spans="1:11" x14ac:dyDescent="0.2">
      <c r="A5" s="18" t="s">
        <v>9</v>
      </c>
      <c r="C5" s="4"/>
      <c r="D5" s="38" t="s">
        <v>23</v>
      </c>
      <c r="E5" s="12" t="s">
        <v>0</v>
      </c>
      <c r="F5" s="13" t="s">
        <v>3</v>
      </c>
      <c r="G5" s="25" t="s">
        <v>17</v>
      </c>
    </row>
    <row r="6" spans="1:11" x14ac:dyDescent="0.2">
      <c r="C6" s="39" t="s">
        <v>23</v>
      </c>
      <c r="D6" s="5">
        <f>Data!K3</f>
        <v>6.6537178004963202E-3</v>
      </c>
      <c r="E6" s="5">
        <f>Data!L3</f>
        <v>5.2022670031459826E-3</v>
      </c>
      <c r="F6" s="5">
        <f>Data!M3</f>
        <v>2.8785925260980364E-3</v>
      </c>
      <c r="G6" s="26">
        <v>0</v>
      </c>
      <c r="I6" s="3"/>
      <c r="J6" s="2"/>
      <c r="K6" s="2"/>
    </row>
    <row r="7" spans="1:11" x14ac:dyDescent="0.2">
      <c r="C7" s="14" t="s">
        <v>0</v>
      </c>
      <c r="D7" s="5">
        <f>Data!K4</f>
        <v>5.2022670031459826E-3</v>
      </c>
      <c r="E7" s="5">
        <f>Data!L4</f>
        <v>5.0826679019605817E-3</v>
      </c>
      <c r="F7" s="5">
        <f>Data!M4</f>
        <v>2.157610019078712E-3</v>
      </c>
      <c r="G7" s="26">
        <v>0</v>
      </c>
      <c r="I7" s="3"/>
      <c r="J7" s="2"/>
      <c r="K7" s="2"/>
    </row>
    <row r="8" spans="1:11" ht="13.5" thickBot="1" x14ac:dyDescent="0.25">
      <c r="C8" s="15" t="s">
        <v>3</v>
      </c>
      <c r="D8" s="5">
        <f>Data!K5</f>
        <v>2.8785925260980364E-3</v>
      </c>
      <c r="E8" s="5">
        <f>Data!L5</f>
        <v>2.157610019078712E-3</v>
      </c>
      <c r="F8" s="5">
        <f>Data!M5</f>
        <v>1.7998067371809649E-3</v>
      </c>
      <c r="G8" s="26">
        <v>0</v>
      </c>
      <c r="I8" s="3"/>
      <c r="J8" s="2"/>
      <c r="K8" s="2"/>
    </row>
    <row r="9" spans="1:11" x14ac:dyDescent="0.2">
      <c r="C9" s="25" t="s">
        <v>17</v>
      </c>
      <c r="D9" s="5">
        <v>0</v>
      </c>
      <c r="E9" s="5">
        <v>0</v>
      </c>
      <c r="F9" s="5">
        <v>0</v>
      </c>
      <c r="G9" s="26">
        <v>0</v>
      </c>
      <c r="I9" s="3"/>
      <c r="J9" s="2"/>
      <c r="K9" s="2"/>
    </row>
    <row r="10" spans="1:11" ht="13.5" thickBot="1" x14ac:dyDescent="0.25">
      <c r="H10" t="s">
        <v>8</v>
      </c>
      <c r="I10" s="3"/>
      <c r="J10" s="2"/>
      <c r="K10" s="2"/>
    </row>
    <row r="11" spans="1:11" ht="13.5" thickBot="1" x14ac:dyDescent="0.25">
      <c r="A11" s="18" t="s">
        <v>6</v>
      </c>
      <c r="D11" s="6">
        <v>0</v>
      </c>
      <c r="E11" s="7">
        <v>0.53766752774655857</v>
      </c>
      <c r="F11" s="7">
        <v>0</v>
      </c>
      <c r="G11" s="8">
        <v>0.46233247225344132</v>
      </c>
      <c r="H11" s="35">
        <f>SUM(D11:G11)</f>
        <v>0.99999999999999989</v>
      </c>
      <c r="J11" s="2"/>
      <c r="K11" s="2"/>
    </row>
    <row r="12" spans="1:11" ht="13.5" thickBot="1" x14ac:dyDescent="0.25">
      <c r="I12" s="3"/>
      <c r="J12" s="2"/>
      <c r="K12" s="2"/>
    </row>
    <row r="13" spans="1:11" ht="13.5" thickBot="1" x14ac:dyDescent="0.25">
      <c r="A13" s="33" t="s">
        <v>7</v>
      </c>
      <c r="D13" s="9"/>
      <c r="E13" s="10"/>
      <c r="F13" s="10"/>
      <c r="G13" s="11"/>
      <c r="I13" s="3"/>
      <c r="J13" s="2"/>
      <c r="K13" s="2"/>
    </row>
    <row r="14" spans="1:11" x14ac:dyDescent="0.2">
      <c r="I14" s="3"/>
      <c r="J14" s="2"/>
      <c r="K14" s="3"/>
    </row>
    <row r="15" spans="1:11" ht="13.5" thickBot="1" x14ac:dyDescent="0.25">
      <c r="A15" s="33" t="s">
        <v>22</v>
      </c>
      <c r="B15" s="2"/>
      <c r="C15" s="18" t="s">
        <v>14</v>
      </c>
      <c r="D15" s="18"/>
      <c r="E15" s="3"/>
      <c r="F15" s="2"/>
      <c r="G15" s="2"/>
      <c r="H15" s="2"/>
      <c r="I15" s="3"/>
      <c r="J15" s="2"/>
      <c r="K15" s="2"/>
    </row>
    <row r="16" spans="1:11" ht="13.5" thickBot="1" x14ac:dyDescent="0.25">
      <c r="A16" s="1"/>
      <c r="B16" s="2"/>
      <c r="C16" s="18" t="s">
        <v>15</v>
      </c>
      <c r="D16" s="23">
        <f>SQRT(SUMPRODUCT(MMULT(D11:G11,D6:G9),D11:G11))</f>
        <v>3.8331840755320874E-2</v>
      </c>
      <c r="I16" s="3"/>
      <c r="J16" s="2"/>
      <c r="K16" s="2"/>
    </row>
    <row r="17" spans="1:11" ht="13.5" thickBot="1" x14ac:dyDescent="0.25">
      <c r="A17" s="1"/>
      <c r="B17" s="2"/>
      <c r="E17" s="3"/>
      <c r="F17" s="2"/>
      <c r="G17" s="2"/>
      <c r="H17" s="2"/>
      <c r="I17" s="3"/>
      <c r="J17" s="2"/>
      <c r="K17" s="2"/>
    </row>
    <row r="18" spans="1:11" ht="13.5" thickBot="1" x14ac:dyDescent="0.25">
      <c r="A18" s="1"/>
      <c r="B18" s="2"/>
      <c r="C18" s="18" t="s">
        <v>5</v>
      </c>
      <c r="D18" s="22">
        <f>SUMPRODUCT(D3:G3,D11:G11)</f>
        <v>7.0000000998481804E-2</v>
      </c>
      <c r="E18" s="3"/>
      <c r="F18" s="2" t="s">
        <v>10</v>
      </c>
      <c r="H18" s="24">
        <v>7.0000000000000007E-2</v>
      </c>
      <c r="I18" s="3"/>
      <c r="J18" s="2"/>
      <c r="K18" s="2"/>
    </row>
    <row r="19" spans="1:11" x14ac:dyDescent="0.2">
      <c r="A19" s="1"/>
      <c r="B19" s="2"/>
      <c r="E19" s="3"/>
      <c r="F19" s="2"/>
      <c r="G19" s="2"/>
      <c r="H19" s="2"/>
      <c r="I19" s="3"/>
      <c r="J19" s="2"/>
      <c r="K19" s="2"/>
    </row>
    <row r="20" spans="1:11" x14ac:dyDescent="0.2">
      <c r="A20" s="1"/>
      <c r="B20" s="2"/>
      <c r="C20" s="2"/>
      <c r="E20" s="3"/>
      <c r="F20" s="2"/>
      <c r="G20" s="2"/>
      <c r="H20" s="2"/>
      <c r="I20" s="3"/>
      <c r="J20" s="2"/>
      <c r="K20" s="2"/>
    </row>
    <row r="21" spans="1:11" x14ac:dyDescent="0.2">
      <c r="A21" s="1"/>
      <c r="B21" s="2"/>
      <c r="C21" s="2"/>
      <c r="E21" s="3"/>
      <c r="F21" s="2"/>
      <c r="G21" s="2"/>
      <c r="H21" s="2"/>
      <c r="I21" s="3"/>
      <c r="J21" s="2"/>
      <c r="K21" s="2"/>
    </row>
    <row r="22" spans="1:11" x14ac:dyDescent="0.2">
      <c r="A22" s="1"/>
      <c r="B22" s="2"/>
      <c r="I22" s="3"/>
      <c r="J22" s="2"/>
      <c r="K22" s="2"/>
    </row>
    <row r="23" spans="1:11" x14ac:dyDescent="0.2">
      <c r="A23" s="1"/>
      <c r="B23" s="2"/>
      <c r="C23" s="2"/>
      <c r="E23" s="3"/>
      <c r="F23" s="2"/>
      <c r="G23" s="2"/>
      <c r="H23" s="2"/>
      <c r="I23" s="3"/>
      <c r="J23" s="2"/>
      <c r="K23" s="2"/>
    </row>
    <row r="24" spans="1:11" x14ac:dyDescent="0.2">
      <c r="A24" s="1"/>
      <c r="B24" s="2"/>
      <c r="C24" s="2"/>
      <c r="E24" s="3"/>
      <c r="F24" s="2"/>
      <c r="G24" s="2"/>
      <c r="H24" s="2"/>
      <c r="I24" s="3"/>
      <c r="J24" s="2"/>
      <c r="K24" s="2"/>
    </row>
    <row r="25" spans="1:11" x14ac:dyDescent="0.2">
      <c r="A25" s="1"/>
      <c r="B25" s="2"/>
      <c r="C25" s="2"/>
      <c r="E25" s="3"/>
      <c r="F25" s="2"/>
      <c r="G25" s="2"/>
      <c r="H25" s="2"/>
      <c r="I25" s="3"/>
      <c r="J25" s="2"/>
      <c r="K25" s="2"/>
    </row>
    <row r="26" spans="1:11" x14ac:dyDescent="0.2">
      <c r="A26" s="1"/>
      <c r="B26" s="2"/>
      <c r="C26" s="2"/>
      <c r="E26" s="3"/>
      <c r="F26" s="2"/>
      <c r="G26" s="2"/>
      <c r="H26" s="2"/>
      <c r="I26" s="3"/>
      <c r="J26" s="2"/>
      <c r="K26" s="2"/>
    </row>
    <row r="27" spans="1:11" x14ac:dyDescent="0.2">
      <c r="A27" s="1"/>
      <c r="B27" s="2"/>
      <c r="C27" s="2"/>
      <c r="E27" s="3"/>
      <c r="F27" s="2"/>
      <c r="G27" s="2"/>
      <c r="H27" s="2"/>
      <c r="I27" s="3"/>
      <c r="J27" s="2"/>
      <c r="K27" s="2"/>
    </row>
    <row r="28" spans="1:11" x14ac:dyDescent="0.2">
      <c r="A28" s="1"/>
      <c r="B28" s="2"/>
      <c r="C28" s="2"/>
      <c r="E28" s="3"/>
      <c r="F28" s="2"/>
      <c r="G28" s="2"/>
      <c r="H28" s="2"/>
      <c r="I28" s="3"/>
      <c r="J28" s="2"/>
      <c r="K28" s="2"/>
    </row>
    <row r="29" spans="1:11" x14ac:dyDescent="0.2">
      <c r="A29" s="1"/>
      <c r="B29" s="2"/>
      <c r="C29" s="2"/>
      <c r="E29" s="3"/>
      <c r="F29" s="2"/>
      <c r="G29" s="2"/>
      <c r="H29" s="2"/>
      <c r="I29" s="3"/>
      <c r="J29" s="2"/>
      <c r="K29" s="2"/>
    </row>
    <row r="30" spans="1:11" x14ac:dyDescent="0.2">
      <c r="A30" s="1"/>
      <c r="B30" s="2"/>
      <c r="C30" s="2"/>
      <c r="E30" s="3"/>
      <c r="F30" s="2"/>
      <c r="G30" s="2"/>
      <c r="H30" s="2"/>
      <c r="I30" s="3"/>
      <c r="J30" s="2"/>
      <c r="K30" s="2"/>
    </row>
    <row r="31" spans="1:11" x14ac:dyDescent="0.2">
      <c r="A31" s="1"/>
      <c r="B31" s="2"/>
      <c r="C31" s="2"/>
      <c r="E31" s="3"/>
      <c r="F31" s="2"/>
      <c r="G31" s="2"/>
      <c r="H31" s="2"/>
      <c r="I31" s="3"/>
      <c r="J31" s="2"/>
      <c r="K31" s="2"/>
    </row>
    <row r="32" spans="1:11" x14ac:dyDescent="0.2">
      <c r="A32" s="1"/>
      <c r="B32" s="2"/>
      <c r="C32" s="2"/>
      <c r="E32" s="3"/>
      <c r="F32" s="2"/>
      <c r="G32" s="2"/>
      <c r="H32" s="2"/>
      <c r="I32" s="3"/>
      <c r="J32" s="2"/>
      <c r="K32" s="2"/>
    </row>
    <row r="33" spans="1:11" x14ac:dyDescent="0.2">
      <c r="A33" s="1"/>
      <c r="B33" s="2"/>
      <c r="C33" s="2"/>
      <c r="E33" s="3"/>
      <c r="F33" s="2"/>
      <c r="G33" s="2"/>
      <c r="H33" s="2"/>
      <c r="I33" s="3"/>
      <c r="J33" s="2"/>
      <c r="K33" s="2"/>
    </row>
    <row r="34" spans="1:11" x14ac:dyDescent="0.2">
      <c r="A34" s="1"/>
      <c r="B34" s="2"/>
      <c r="C34" s="2"/>
      <c r="E34" s="3"/>
      <c r="F34" s="2"/>
      <c r="G34" s="2"/>
      <c r="H34" s="2"/>
      <c r="I34" s="3"/>
      <c r="J34" s="2"/>
      <c r="K34" s="2"/>
    </row>
    <row r="35" spans="1:11" x14ac:dyDescent="0.2">
      <c r="A35" s="1"/>
      <c r="B35" s="2"/>
      <c r="C35" s="2"/>
      <c r="E35" s="3"/>
      <c r="F35" s="2"/>
      <c r="G35" s="2"/>
      <c r="H35" s="2"/>
      <c r="I35" s="3"/>
      <c r="J35" s="2"/>
      <c r="K35" s="2"/>
    </row>
    <row r="36" spans="1:11" x14ac:dyDescent="0.2">
      <c r="A36" s="1"/>
      <c r="B36" s="2"/>
      <c r="C36" s="2"/>
      <c r="E36" s="3"/>
      <c r="F36" s="2"/>
      <c r="G36" s="2"/>
      <c r="H36" s="2"/>
      <c r="I36" s="3"/>
      <c r="J36" s="2"/>
      <c r="K36" s="2"/>
    </row>
    <row r="37" spans="1:11" x14ac:dyDescent="0.2">
      <c r="A37" s="1"/>
      <c r="B37" s="2"/>
      <c r="C37" s="2"/>
      <c r="E37" s="3"/>
      <c r="F37" s="2"/>
      <c r="G37" s="2"/>
      <c r="H37" s="2"/>
      <c r="I37" s="3"/>
      <c r="J37" s="2"/>
      <c r="K37" s="3"/>
    </row>
    <row r="38" spans="1:11" x14ac:dyDescent="0.2">
      <c r="A38" s="1"/>
      <c r="B38" s="2"/>
      <c r="C38" s="2"/>
      <c r="E38" s="3"/>
      <c r="F38" s="2"/>
      <c r="G38" s="2"/>
      <c r="H38" s="2"/>
      <c r="I38" s="3"/>
      <c r="J38" s="2"/>
      <c r="K38" s="2"/>
    </row>
    <row r="39" spans="1:11" x14ac:dyDescent="0.2">
      <c r="A39" s="1"/>
      <c r="B39" s="2"/>
      <c r="C39" s="2"/>
      <c r="E39" s="3"/>
      <c r="F39" s="2"/>
      <c r="G39" s="2"/>
      <c r="H39" s="2"/>
      <c r="I39" s="3"/>
      <c r="J39" s="2"/>
      <c r="K39" s="2"/>
    </row>
    <row r="40" spans="1:11" x14ac:dyDescent="0.2">
      <c r="A40" s="1"/>
      <c r="B40" s="2"/>
      <c r="C40" s="2"/>
      <c r="E40" s="3"/>
      <c r="F40" s="2"/>
      <c r="G40" s="2"/>
      <c r="H40" s="2"/>
      <c r="I40" s="3"/>
      <c r="J40" s="2"/>
      <c r="K40" s="2"/>
    </row>
    <row r="41" spans="1:11" x14ac:dyDescent="0.2">
      <c r="A41" s="1"/>
      <c r="B41" s="2"/>
      <c r="C41" s="2"/>
      <c r="E41" s="3"/>
      <c r="F41" s="2"/>
      <c r="G41" s="2"/>
      <c r="H41" s="2"/>
      <c r="I41" s="3"/>
      <c r="J41" s="2"/>
      <c r="K41" s="2"/>
    </row>
    <row r="42" spans="1:11" x14ac:dyDescent="0.2">
      <c r="A42" s="1"/>
      <c r="B42" s="2"/>
      <c r="C42" s="2"/>
      <c r="E42" s="3"/>
      <c r="F42" s="2"/>
      <c r="G42" s="2"/>
      <c r="H42" s="2"/>
      <c r="I42" s="3"/>
      <c r="J42" s="2"/>
      <c r="K42" s="2"/>
    </row>
    <row r="43" spans="1:11" x14ac:dyDescent="0.2">
      <c r="A43" s="1"/>
      <c r="B43" s="2"/>
      <c r="C43" s="2"/>
      <c r="E43" s="3"/>
      <c r="F43" s="2"/>
      <c r="G43" s="2"/>
      <c r="H43" s="2"/>
      <c r="I43" s="3"/>
      <c r="J43" s="2"/>
      <c r="K43" s="2"/>
    </row>
    <row r="44" spans="1:11" x14ac:dyDescent="0.2">
      <c r="A44" s="1"/>
      <c r="B44" s="2"/>
      <c r="C44" s="2"/>
      <c r="E44" s="3"/>
      <c r="F44" s="2"/>
      <c r="G44" s="2"/>
      <c r="H44" s="2"/>
      <c r="I44" s="3"/>
      <c r="J44" s="2"/>
      <c r="K44" s="2"/>
    </row>
    <row r="45" spans="1:11" x14ac:dyDescent="0.2">
      <c r="A45" s="1"/>
      <c r="B45" s="2"/>
      <c r="C45" s="2"/>
      <c r="E45" s="3"/>
      <c r="F45" s="2"/>
      <c r="G45" s="2"/>
      <c r="H45" s="2"/>
      <c r="I45" s="3"/>
      <c r="J45" s="2"/>
      <c r="K45" s="2"/>
    </row>
    <row r="46" spans="1:11" x14ac:dyDescent="0.2">
      <c r="A46" s="1"/>
      <c r="B46" s="2"/>
      <c r="C46" s="2"/>
      <c r="E46" s="3"/>
      <c r="F46" s="2"/>
      <c r="G46" s="2"/>
      <c r="H46" s="2"/>
      <c r="I46" s="3"/>
      <c r="J46" s="2"/>
      <c r="K46" s="2"/>
    </row>
    <row r="47" spans="1:11" x14ac:dyDescent="0.2">
      <c r="A47" s="1"/>
      <c r="B47" s="2"/>
      <c r="C47" s="2"/>
      <c r="E47" s="3"/>
      <c r="F47" s="2"/>
      <c r="G47" s="2"/>
      <c r="H47" s="2"/>
      <c r="I47" s="3"/>
      <c r="J47" s="2"/>
      <c r="K47" s="2"/>
    </row>
    <row r="48" spans="1:11" x14ac:dyDescent="0.2">
      <c r="A48" s="1"/>
      <c r="B48" s="2"/>
      <c r="C48" s="2"/>
      <c r="E48" s="3"/>
      <c r="F48" s="2"/>
      <c r="G48" s="2"/>
      <c r="H48" s="2"/>
      <c r="I48" s="3"/>
      <c r="J48" s="2"/>
      <c r="K48" s="2"/>
    </row>
    <row r="49" spans="1:11" x14ac:dyDescent="0.2">
      <c r="A49" s="1"/>
      <c r="B49" s="2"/>
      <c r="C49" s="2"/>
      <c r="E49" s="3"/>
      <c r="F49" s="2"/>
      <c r="G49" s="2"/>
      <c r="H49" s="2"/>
      <c r="I49" s="3"/>
      <c r="J49" s="2"/>
      <c r="K49" s="2"/>
    </row>
    <row r="50" spans="1:11" x14ac:dyDescent="0.2">
      <c r="A50" s="1"/>
      <c r="B50" s="2"/>
      <c r="C50" s="2"/>
      <c r="E50" s="3"/>
      <c r="F50" s="2"/>
      <c r="G50" s="2"/>
      <c r="H50" s="2"/>
      <c r="I50" s="3"/>
      <c r="J50" s="2"/>
      <c r="K50" s="2"/>
    </row>
    <row r="51" spans="1:11" x14ac:dyDescent="0.2">
      <c r="A51" s="1"/>
      <c r="B51" s="2"/>
      <c r="C51" s="2"/>
      <c r="E51" s="3"/>
      <c r="F51" s="2"/>
      <c r="G51" s="2"/>
      <c r="H51" s="2"/>
      <c r="I51" s="3"/>
      <c r="J51" s="2"/>
      <c r="K51" s="2"/>
    </row>
    <row r="52" spans="1:11" x14ac:dyDescent="0.2">
      <c r="A52" s="1"/>
      <c r="B52" s="2"/>
      <c r="C52" s="2"/>
      <c r="E52" s="3"/>
      <c r="F52" s="2"/>
      <c r="G52" s="2"/>
      <c r="H52" s="2"/>
      <c r="I52" s="3"/>
      <c r="J52" s="2"/>
      <c r="K52" s="2"/>
    </row>
    <row r="53" spans="1:11" x14ac:dyDescent="0.2">
      <c r="A53" s="1"/>
      <c r="B53" s="2"/>
      <c r="C53" s="2"/>
      <c r="E53" s="3"/>
      <c r="F53" s="2"/>
      <c r="G53" s="2"/>
      <c r="H53" s="2"/>
      <c r="I53" s="3"/>
      <c r="J53" s="2"/>
      <c r="K53" s="2"/>
    </row>
    <row r="54" spans="1:11" x14ac:dyDescent="0.2">
      <c r="A54" s="1"/>
      <c r="B54" s="2"/>
      <c r="C54" s="2"/>
      <c r="E54" s="3"/>
      <c r="F54" s="2"/>
      <c r="G54" s="2"/>
      <c r="H54" s="2"/>
      <c r="I54" s="3"/>
      <c r="J54" s="2"/>
      <c r="K54" s="2"/>
    </row>
    <row r="55" spans="1:11" x14ac:dyDescent="0.2">
      <c r="A55" s="1"/>
      <c r="B55" s="2"/>
      <c r="C55" s="2"/>
      <c r="E55" s="3"/>
      <c r="F55" s="2"/>
      <c r="G55" s="2"/>
      <c r="H55" s="2"/>
      <c r="I55" s="3"/>
      <c r="J55" s="2"/>
      <c r="K55" s="2"/>
    </row>
    <row r="56" spans="1:11" x14ac:dyDescent="0.2">
      <c r="A56" s="1"/>
      <c r="B56" s="2"/>
      <c r="C56" s="2"/>
      <c r="E56" s="3"/>
      <c r="F56" s="2"/>
      <c r="G56" s="2"/>
      <c r="H56" s="2"/>
      <c r="I56" s="3"/>
      <c r="J56" s="2"/>
      <c r="K56" s="2"/>
    </row>
    <row r="57" spans="1:11" x14ac:dyDescent="0.2">
      <c r="A57" s="1"/>
      <c r="B57" s="2"/>
      <c r="C57" s="2"/>
      <c r="E57" s="3"/>
      <c r="F57" s="2"/>
      <c r="G57" s="2"/>
      <c r="H57" s="2"/>
      <c r="I57" s="3"/>
      <c r="J57" s="2"/>
      <c r="K57" s="2"/>
    </row>
    <row r="58" spans="1:11" x14ac:dyDescent="0.2">
      <c r="A58" s="1"/>
      <c r="B58" s="2"/>
      <c r="C58" s="2"/>
      <c r="E58" s="3"/>
      <c r="F58" s="2"/>
      <c r="G58" s="2"/>
      <c r="H58" s="2"/>
      <c r="I58" s="3"/>
      <c r="J58" s="2"/>
      <c r="K58" s="2"/>
    </row>
    <row r="59" spans="1:11" x14ac:dyDescent="0.2">
      <c r="A59" s="1"/>
      <c r="B59" s="2"/>
      <c r="C59" s="2"/>
      <c r="E59" s="3"/>
      <c r="F59" s="2"/>
      <c r="G59" s="2"/>
      <c r="H59" s="2"/>
      <c r="I59" s="3"/>
      <c r="J59" s="2"/>
      <c r="K59" s="2"/>
    </row>
    <row r="60" spans="1:11" x14ac:dyDescent="0.2">
      <c r="A60" s="1"/>
      <c r="B60" s="2"/>
      <c r="C60" s="2"/>
      <c r="E60" s="3"/>
      <c r="F60" s="2"/>
      <c r="G60" s="2"/>
      <c r="H60" s="2"/>
      <c r="I60" s="3"/>
      <c r="J60" s="2"/>
      <c r="K60" s="3"/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3</xdr:col>
                <xdr:colOff>28575</xdr:colOff>
                <xdr:row>19</xdr:row>
                <xdr:rowOff>28575</xdr:rowOff>
              </from>
              <to>
                <xdr:col>6</xdr:col>
                <xdr:colOff>514350</xdr:colOff>
                <xdr:row>23</xdr:row>
                <xdr:rowOff>161925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0</xdr:col>
                <xdr:colOff>161925</xdr:colOff>
                <xdr:row>19</xdr:row>
                <xdr:rowOff>161925</xdr:rowOff>
              </from>
              <to>
                <xdr:col>2</xdr:col>
                <xdr:colOff>171450</xdr:colOff>
                <xdr:row>22</xdr:row>
                <xdr:rowOff>123825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tabSelected="1" zoomScale="140" workbookViewId="0">
      <selection activeCell="D19" sqref="D19"/>
    </sheetView>
  </sheetViews>
  <sheetFormatPr defaultRowHeight="12.75" x14ac:dyDescent="0.2"/>
  <cols>
    <col min="1" max="1" width="13" customWidth="1"/>
    <col min="2" max="2" width="12.42578125" customWidth="1"/>
    <col min="3" max="3" width="10.28515625" customWidth="1"/>
    <col min="4" max="4" width="12.42578125" bestFit="1" customWidth="1"/>
    <col min="10" max="10" width="13.140625" customWidth="1"/>
  </cols>
  <sheetData>
    <row r="1" spans="1:11" x14ac:dyDescent="0.2">
      <c r="A1" s="18" t="s">
        <v>19</v>
      </c>
    </row>
    <row r="2" spans="1:11" ht="13.5" thickBot="1" x14ac:dyDescent="0.25">
      <c r="I2" s="3"/>
      <c r="J2" s="2"/>
      <c r="K2" s="2"/>
    </row>
    <row r="3" spans="1:11" ht="13.5" thickBot="1" x14ac:dyDescent="0.25">
      <c r="A3" s="18" t="s">
        <v>21</v>
      </c>
      <c r="D3" s="16">
        <f>Data!F42</f>
        <v>5.6279826430419448E-2</v>
      </c>
      <c r="E3" s="16">
        <f>Data!G42</f>
        <v>0.12847221096553763</v>
      </c>
      <c r="F3" s="16">
        <f>Data!H42</f>
        <v>3.6198027038587426E-2</v>
      </c>
      <c r="G3" s="17">
        <v>2E-3</v>
      </c>
    </row>
    <row r="4" spans="1:11" ht="13.5" thickBot="1" x14ac:dyDescent="0.25"/>
    <row r="5" spans="1:11" x14ac:dyDescent="0.2">
      <c r="A5" s="18" t="s">
        <v>9</v>
      </c>
      <c r="C5" s="4"/>
      <c r="D5" s="38" t="s">
        <v>23</v>
      </c>
      <c r="E5" s="12" t="s">
        <v>0</v>
      </c>
      <c r="F5" s="13" t="s">
        <v>3</v>
      </c>
      <c r="G5" s="25" t="s">
        <v>17</v>
      </c>
    </row>
    <row r="6" spans="1:11" x14ac:dyDescent="0.2">
      <c r="C6" s="39" t="s">
        <v>23</v>
      </c>
      <c r="D6" s="5">
        <f>Data!K3</f>
        <v>6.6537178004963202E-3</v>
      </c>
      <c r="E6" s="5">
        <f>Data!L3</f>
        <v>5.2022670031459826E-3</v>
      </c>
      <c r="F6" s="5">
        <f>Data!M3</f>
        <v>2.8785925260980364E-3</v>
      </c>
      <c r="G6" s="26">
        <v>0</v>
      </c>
      <c r="I6" s="3"/>
      <c r="J6" s="2"/>
      <c r="K6" s="2"/>
    </row>
    <row r="7" spans="1:11" x14ac:dyDescent="0.2">
      <c r="C7" s="14" t="s">
        <v>0</v>
      </c>
      <c r="D7" s="5">
        <f>Data!K4</f>
        <v>5.2022670031459826E-3</v>
      </c>
      <c r="E7" s="5">
        <f>Data!L4</f>
        <v>5.0826679019605817E-3</v>
      </c>
      <c r="F7" s="5">
        <f>Data!M4</f>
        <v>2.157610019078712E-3</v>
      </c>
      <c r="G7" s="26">
        <v>0</v>
      </c>
      <c r="I7" s="3"/>
      <c r="J7" s="2"/>
      <c r="K7" s="2"/>
    </row>
    <row r="8" spans="1:11" ht="13.5" thickBot="1" x14ac:dyDescent="0.25">
      <c r="C8" s="15" t="s">
        <v>3</v>
      </c>
      <c r="D8" s="5">
        <f>Data!K5</f>
        <v>2.8785925260980364E-3</v>
      </c>
      <c r="E8" s="5">
        <f>Data!L5</f>
        <v>2.157610019078712E-3</v>
      </c>
      <c r="F8" s="5">
        <f>Data!M5</f>
        <v>1.7998067371809649E-3</v>
      </c>
      <c r="G8" s="26">
        <v>0</v>
      </c>
      <c r="I8" s="3"/>
      <c r="J8" s="2"/>
      <c r="K8" s="2"/>
    </row>
    <row r="9" spans="1:11" x14ac:dyDescent="0.2">
      <c r="C9" s="25" t="s">
        <v>17</v>
      </c>
      <c r="D9" s="5">
        <v>0</v>
      </c>
      <c r="E9" s="5">
        <v>0</v>
      </c>
      <c r="F9" s="5">
        <v>0</v>
      </c>
      <c r="G9" s="26">
        <v>0</v>
      </c>
      <c r="I9" s="3"/>
      <c r="J9" s="2"/>
      <c r="K9" s="2"/>
    </row>
    <row r="10" spans="1:11" ht="13.5" thickBot="1" x14ac:dyDescent="0.25">
      <c r="H10" t="s">
        <v>8</v>
      </c>
      <c r="I10" s="3"/>
      <c r="J10" s="2"/>
      <c r="K10" s="2"/>
    </row>
    <row r="11" spans="1:11" ht="13.5" thickBot="1" x14ac:dyDescent="0.25">
      <c r="A11" s="18" t="s">
        <v>6</v>
      </c>
      <c r="D11" s="6">
        <v>0</v>
      </c>
      <c r="E11" s="7">
        <v>0.98186590415604424</v>
      </c>
      <c r="F11" s="7">
        <v>0</v>
      </c>
      <c r="G11" s="8">
        <v>1.8134095843955846E-2</v>
      </c>
      <c r="H11" s="35">
        <f>SUM(D11:G11)</f>
        <v>1</v>
      </c>
      <c r="J11" s="2"/>
      <c r="K11" s="2"/>
    </row>
    <row r="12" spans="1:11" ht="13.5" thickBot="1" x14ac:dyDescent="0.25">
      <c r="I12" s="3"/>
      <c r="J12" s="2"/>
      <c r="K12" s="2"/>
    </row>
    <row r="13" spans="1:11" ht="13.5" thickBot="1" x14ac:dyDescent="0.25">
      <c r="A13" s="33" t="s">
        <v>7</v>
      </c>
      <c r="D13" s="9"/>
      <c r="E13" s="10"/>
      <c r="F13" s="10"/>
      <c r="G13" s="11"/>
      <c r="I13" s="3"/>
      <c r="J13" s="2"/>
      <c r="K13" s="2"/>
    </row>
    <row r="14" spans="1:11" x14ac:dyDescent="0.2">
      <c r="I14" s="3"/>
      <c r="J14" s="2"/>
      <c r="K14" s="3"/>
    </row>
    <row r="15" spans="1:11" ht="13.5" thickBot="1" x14ac:dyDescent="0.25">
      <c r="A15" s="33" t="s">
        <v>22</v>
      </c>
      <c r="B15" s="2"/>
      <c r="C15" s="18" t="s">
        <v>14</v>
      </c>
      <c r="D15" s="18"/>
      <c r="E15" s="3"/>
      <c r="F15" s="2"/>
      <c r="G15" s="2"/>
      <c r="H15" s="2"/>
      <c r="I15" s="3"/>
      <c r="J15" s="2"/>
      <c r="K15" s="2"/>
    </row>
    <row r="16" spans="1:11" ht="13.5" thickBot="1" x14ac:dyDescent="0.25">
      <c r="A16" s="1"/>
      <c r="B16" s="2"/>
      <c r="C16" s="18" t="s">
        <v>15</v>
      </c>
      <c r="D16" s="23">
        <f>SQRT(SUMPRODUCT(MMULT(D11:G11,D6:G9),D11:G11))</f>
        <v>7.0000001002347198E-2</v>
      </c>
      <c r="F16" s="2" t="s">
        <v>11</v>
      </c>
      <c r="H16" s="24">
        <v>7.0000000000000007E-2</v>
      </c>
      <c r="I16" s="3"/>
      <c r="J16" s="2"/>
      <c r="K16" s="2"/>
    </row>
    <row r="17" spans="1:11" ht="13.5" thickBot="1" x14ac:dyDescent="0.25">
      <c r="A17" s="1"/>
      <c r="B17" s="2"/>
      <c r="E17" s="3"/>
      <c r="F17" s="2"/>
      <c r="G17" s="2"/>
      <c r="H17" s="2"/>
      <c r="I17" s="3"/>
      <c r="J17" s="2"/>
      <c r="K17" s="2"/>
    </row>
    <row r="18" spans="1:11" ht="13.5" thickBot="1" x14ac:dyDescent="0.25">
      <c r="A18" s="1"/>
      <c r="B18" s="2"/>
      <c r="C18" s="18" t="s">
        <v>5</v>
      </c>
      <c r="D18" s="22">
        <f>SUMPRODUCT(D3:G3,D11:G11)</f>
        <v>0.12617875177029159</v>
      </c>
      <c r="E18" s="3"/>
      <c r="I18" s="3"/>
      <c r="J18" s="2"/>
      <c r="K18" s="2"/>
    </row>
    <row r="19" spans="1:11" x14ac:dyDescent="0.2">
      <c r="A19" s="1"/>
      <c r="B19" s="2"/>
      <c r="E19" s="3"/>
      <c r="F19" s="2"/>
      <c r="G19" s="2"/>
      <c r="H19" s="2"/>
      <c r="I19" s="3"/>
      <c r="J19" s="2"/>
      <c r="K19" s="2"/>
    </row>
    <row r="20" spans="1:11" x14ac:dyDescent="0.2">
      <c r="A20" s="1"/>
      <c r="B20" s="2"/>
      <c r="C20" s="2"/>
      <c r="E20" s="3"/>
      <c r="F20" s="2"/>
      <c r="G20" s="2"/>
      <c r="H20" s="2"/>
      <c r="I20" s="3"/>
      <c r="J20" s="2"/>
      <c r="K20" s="2"/>
    </row>
    <row r="21" spans="1:11" x14ac:dyDescent="0.2">
      <c r="A21" s="1"/>
      <c r="B21" s="2"/>
      <c r="C21" s="2"/>
      <c r="E21" s="3"/>
      <c r="F21" s="2"/>
      <c r="G21" s="2"/>
      <c r="H21" s="2"/>
      <c r="I21" s="3"/>
      <c r="J21" s="2"/>
      <c r="K21" s="2"/>
    </row>
    <row r="22" spans="1:11" x14ac:dyDescent="0.2">
      <c r="A22" s="1"/>
      <c r="B22" s="2"/>
      <c r="I22" s="3"/>
      <c r="J22" s="2"/>
      <c r="K22" s="2"/>
    </row>
    <row r="23" spans="1:11" x14ac:dyDescent="0.2">
      <c r="A23" s="1"/>
      <c r="B23" s="2"/>
      <c r="C23" s="2"/>
      <c r="E23" s="3"/>
      <c r="F23" s="2"/>
      <c r="G23" s="2"/>
      <c r="H23" s="2"/>
      <c r="I23" s="3"/>
      <c r="J23" s="2"/>
      <c r="K23" s="2"/>
    </row>
    <row r="24" spans="1:11" x14ac:dyDescent="0.2">
      <c r="A24" s="1"/>
      <c r="B24" s="2"/>
      <c r="C24" s="2"/>
      <c r="E24" s="3"/>
      <c r="F24" s="2"/>
      <c r="G24" s="2"/>
      <c r="H24" s="2"/>
      <c r="I24" s="3"/>
      <c r="J24" s="2"/>
      <c r="K24" s="2"/>
    </row>
    <row r="25" spans="1:11" x14ac:dyDescent="0.2">
      <c r="A25" s="1"/>
      <c r="B25" s="2"/>
      <c r="C25" s="2"/>
      <c r="E25" s="3"/>
      <c r="F25" s="2"/>
      <c r="G25" s="2"/>
      <c r="H25" s="2"/>
      <c r="I25" s="3"/>
      <c r="J25" s="2"/>
      <c r="K25" s="2"/>
    </row>
    <row r="26" spans="1:11" x14ac:dyDescent="0.2">
      <c r="A26" s="1"/>
      <c r="B26" s="2"/>
      <c r="C26" s="2"/>
      <c r="E26" s="3"/>
      <c r="F26" s="2"/>
      <c r="G26" s="2"/>
      <c r="H26" s="2"/>
      <c r="I26" s="3"/>
      <c r="J26" s="2"/>
      <c r="K26" s="2"/>
    </row>
    <row r="27" spans="1:11" x14ac:dyDescent="0.2">
      <c r="A27" s="1"/>
      <c r="B27" s="2"/>
      <c r="C27" s="2"/>
      <c r="E27" s="3"/>
      <c r="F27" s="2"/>
      <c r="G27" s="2"/>
      <c r="H27" s="2"/>
      <c r="I27" s="3"/>
      <c r="J27" s="2"/>
      <c r="K27" s="2"/>
    </row>
    <row r="28" spans="1:11" x14ac:dyDescent="0.2">
      <c r="A28" s="1"/>
      <c r="B28" s="2"/>
      <c r="C28" s="2"/>
      <c r="E28" s="3"/>
      <c r="F28" s="2"/>
      <c r="G28" s="2"/>
      <c r="H28" s="2"/>
      <c r="I28" s="3"/>
      <c r="J28" s="2"/>
      <c r="K28" s="2"/>
    </row>
    <row r="29" spans="1:11" x14ac:dyDescent="0.2">
      <c r="A29" s="1"/>
      <c r="B29" s="2"/>
      <c r="C29" s="2"/>
      <c r="E29" s="3"/>
      <c r="F29" s="2"/>
      <c r="G29" s="2"/>
      <c r="H29" s="2"/>
      <c r="I29" s="3"/>
      <c r="J29" s="2"/>
      <c r="K29" s="2"/>
    </row>
    <row r="30" spans="1:11" x14ac:dyDescent="0.2">
      <c r="A30" s="1"/>
      <c r="B30" s="2"/>
      <c r="C30" s="2"/>
      <c r="E30" s="3"/>
      <c r="F30" s="2"/>
      <c r="G30" s="2"/>
      <c r="H30" s="2"/>
      <c r="I30" s="3"/>
      <c r="J30" s="2"/>
      <c r="K30" s="2"/>
    </row>
    <row r="31" spans="1:11" x14ac:dyDescent="0.2">
      <c r="A31" s="1"/>
      <c r="B31" s="2"/>
      <c r="C31" s="2"/>
      <c r="E31" s="3"/>
      <c r="F31" s="2"/>
      <c r="G31" s="2"/>
      <c r="H31" s="2"/>
      <c r="I31" s="3"/>
      <c r="J31" s="2"/>
      <c r="K31" s="2"/>
    </row>
    <row r="32" spans="1:11" x14ac:dyDescent="0.2">
      <c r="A32" s="1"/>
      <c r="B32" s="2"/>
      <c r="C32" s="2"/>
      <c r="E32" s="3"/>
      <c r="F32" s="2"/>
      <c r="G32" s="2"/>
      <c r="H32" s="2"/>
      <c r="I32" s="3"/>
      <c r="J32" s="2"/>
      <c r="K32" s="2"/>
    </row>
    <row r="33" spans="1:11" x14ac:dyDescent="0.2">
      <c r="A33" s="1"/>
      <c r="B33" s="2"/>
      <c r="C33" s="2"/>
      <c r="E33" s="3"/>
      <c r="F33" s="2"/>
      <c r="G33" s="2"/>
      <c r="H33" s="2"/>
      <c r="I33" s="3"/>
      <c r="J33" s="2"/>
      <c r="K33" s="2"/>
    </row>
    <row r="34" spans="1:11" x14ac:dyDescent="0.2">
      <c r="A34" s="1"/>
      <c r="B34" s="2"/>
      <c r="C34" s="2"/>
      <c r="E34" s="3"/>
      <c r="F34" s="2"/>
      <c r="G34" s="2"/>
      <c r="H34" s="2"/>
      <c r="I34" s="3"/>
      <c r="J34" s="2"/>
      <c r="K34" s="2"/>
    </row>
    <row r="35" spans="1:11" x14ac:dyDescent="0.2">
      <c r="A35" s="1"/>
      <c r="B35" s="2"/>
      <c r="C35" s="2"/>
      <c r="E35" s="3"/>
      <c r="F35" s="2"/>
      <c r="G35" s="2"/>
      <c r="H35" s="2"/>
      <c r="I35" s="3"/>
      <c r="J35" s="2"/>
      <c r="K35" s="2"/>
    </row>
    <row r="36" spans="1:11" x14ac:dyDescent="0.2">
      <c r="A36" s="1"/>
      <c r="B36" s="2"/>
      <c r="C36" s="2"/>
      <c r="E36" s="3"/>
      <c r="F36" s="2"/>
      <c r="G36" s="2"/>
      <c r="H36" s="2"/>
      <c r="I36" s="3"/>
      <c r="J36" s="2"/>
      <c r="K36" s="2"/>
    </row>
    <row r="37" spans="1:11" x14ac:dyDescent="0.2">
      <c r="A37" s="1"/>
      <c r="B37" s="2"/>
      <c r="C37" s="2"/>
      <c r="E37" s="3"/>
      <c r="F37" s="2"/>
      <c r="G37" s="2"/>
      <c r="H37" s="2"/>
      <c r="I37" s="3"/>
      <c r="J37" s="2"/>
      <c r="K37" s="3"/>
    </row>
    <row r="38" spans="1:11" x14ac:dyDescent="0.2">
      <c r="A38" s="1"/>
      <c r="B38" s="2"/>
      <c r="C38" s="2"/>
      <c r="E38" s="3"/>
      <c r="F38" s="2"/>
      <c r="G38" s="2"/>
      <c r="H38" s="2"/>
      <c r="I38" s="3"/>
      <c r="J38" s="2"/>
      <c r="K38" s="2"/>
    </row>
    <row r="39" spans="1:11" x14ac:dyDescent="0.2">
      <c r="A39" s="1"/>
      <c r="B39" s="2"/>
      <c r="C39" s="2"/>
      <c r="E39" s="3"/>
      <c r="F39" s="2"/>
      <c r="G39" s="2"/>
      <c r="H39" s="2"/>
      <c r="I39" s="3"/>
      <c r="J39" s="2"/>
      <c r="K39" s="2"/>
    </row>
    <row r="40" spans="1:11" x14ac:dyDescent="0.2">
      <c r="A40" s="1"/>
      <c r="B40" s="2"/>
      <c r="C40" s="2"/>
      <c r="E40" s="3"/>
      <c r="F40" s="2"/>
      <c r="G40" s="2"/>
      <c r="H40" s="2"/>
      <c r="I40" s="3"/>
      <c r="J40" s="2"/>
      <c r="K40" s="2"/>
    </row>
    <row r="41" spans="1:11" x14ac:dyDescent="0.2">
      <c r="A41" s="1"/>
      <c r="B41" s="2"/>
      <c r="C41" s="2"/>
      <c r="E41" s="3"/>
      <c r="F41" s="2"/>
      <c r="G41" s="2"/>
      <c r="H41" s="2"/>
      <c r="I41" s="3"/>
      <c r="J41" s="2"/>
      <c r="K41" s="2"/>
    </row>
    <row r="42" spans="1:11" x14ac:dyDescent="0.2">
      <c r="A42" s="1"/>
      <c r="B42" s="2"/>
      <c r="C42" s="2"/>
      <c r="E42" s="3"/>
      <c r="F42" s="2"/>
      <c r="G42" s="2"/>
      <c r="H42" s="2"/>
      <c r="I42" s="3"/>
      <c r="J42" s="2"/>
      <c r="K42" s="2"/>
    </row>
    <row r="43" spans="1:11" x14ac:dyDescent="0.2">
      <c r="A43" s="1"/>
      <c r="B43" s="2"/>
      <c r="C43" s="2"/>
      <c r="E43" s="3"/>
      <c r="F43" s="2"/>
      <c r="G43" s="2"/>
      <c r="H43" s="2"/>
      <c r="I43" s="3"/>
      <c r="J43" s="2"/>
      <c r="K43" s="2"/>
    </row>
    <row r="44" spans="1:11" x14ac:dyDescent="0.2">
      <c r="A44" s="1"/>
      <c r="B44" s="2"/>
      <c r="C44" s="2"/>
      <c r="E44" s="3"/>
      <c r="F44" s="2"/>
      <c r="G44" s="2"/>
      <c r="H44" s="2"/>
      <c r="I44" s="3"/>
      <c r="J44" s="2"/>
      <c r="K44" s="2"/>
    </row>
    <row r="45" spans="1:11" x14ac:dyDescent="0.2">
      <c r="A45" s="1"/>
      <c r="B45" s="2"/>
      <c r="C45" s="2"/>
      <c r="E45" s="3"/>
      <c r="F45" s="2"/>
      <c r="G45" s="2"/>
      <c r="H45" s="2"/>
      <c r="I45" s="3"/>
      <c r="J45" s="2"/>
      <c r="K45" s="2"/>
    </row>
    <row r="46" spans="1:11" x14ac:dyDescent="0.2">
      <c r="A46" s="1"/>
      <c r="B46" s="2"/>
      <c r="C46" s="2"/>
      <c r="E46" s="3"/>
      <c r="F46" s="2"/>
      <c r="G46" s="2"/>
      <c r="H46" s="2"/>
      <c r="I46" s="3"/>
      <c r="J46" s="2"/>
      <c r="K46" s="2"/>
    </row>
    <row r="47" spans="1:11" x14ac:dyDescent="0.2">
      <c r="A47" s="1"/>
      <c r="B47" s="2"/>
      <c r="C47" s="2"/>
      <c r="E47" s="3"/>
      <c r="F47" s="2"/>
      <c r="G47" s="2"/>
      <c r="H47" s="2"/>
      <c r="I47" s="3"/>
      <c r="J47" s="2"/>
      <c r="K47" s="2"/>
    </row>
    <row r="48" spans="1:11" x14ac:dyDescent="0.2">
      <c r="A48" s="1"/>
      <c r="B48" s="2"/>
      <c r="C48" s="2"/>
      <c r="E48" s="3"/>
      <c r="F48" s="2"/>
      <c r="G48" s="2"/>
      <c r="H48" s="2"/>
      <c r="I48" s="3"/>
      <c r="J48" s="2"/>
      <c r="K48" s="2"/>
    </row>
    <row r="49" spans="1:11" x14ac:dyDescent="0.2">
      <c r="A49" s="1"/>
      <c r="B49" s="2"/>
      <c r="C49" s="2"/>
      <c r="E49" s="3"/>
      <c r="F49" s="2"/>
      <c r="G49" s="2"/>
      <c r="H49" s="2"/>
      <c r="I49" s="3"/>
      <c r="J49" s="2"/>
      <c r="K49" s="2"/>
    </row>
    <row r="50" spans="1:11" x14ac:dyDescent="0.2">
      <c r="A50" s="1"/>
      <c r="B50" s="2"/>
      <c r="C50" s="2"/>
      <c r="E50" s="3"/>
      <c r="F50" s="2"/>
      <c r="G50" s="2"/>
      <c r="H50" s="2"/>
      <c r="I50" s="3"/>
      <c r="J50" s="2"/>
      <c r="K50" s="2"/>
    </row>
    <row r="51" spans="1:11" x14ac:dyDescent="0.2">
      <c r="A51" s="1"/>
      <c r="B51" s="2"/>
      <c r="C51" s="2"/>
      <c r="E51" s="3"/>
      <c r="F51" s="2"/>
      <c r="G51" s="2"/>
      <c r="H51" s="2"/>
      <c r="I51" s="3"/>
      <c r="J51" s="2"/>
      <c r="K51" s="2"/>
    </row>
    <row r="52" spans="1:11" x14ac:dyDescent="0.2">
      <c r="A52" s="1"/>
      <c r="B52" s="2"/>
      <c r="C52" s="2"/>
      <c r="E52" s="3"/>
      <c r="F52" s="2"/>
      <c r="G52" s="2"/>
      <c r="H52" s="2"/>
      <c r="I52" s="3"/>
      <c r="J52" s="2"/>
      <c r="K52" s="2"/>
    </row>
    <row r="53" spans="1:11" x14ac:dyDescent="0.2">
      <c r="A53" s="1"/>
      <c r="B53" s="2"/>
      <c r="C53" s="2"/>
      <c r="E53" s="3"/>
      <c r="F53" s="2"/>
      <c r="G53" s="2"/>
      <c r="H53" s="2"/>
      <c r="I53" s="3"/>
      <c r="J53" s="2"/>
      <c r="K53" s="2"/>
    </row>
    <row r="54" spans="1:11" x14ac:dyDescent="0.2">
      <c r="A54" s="1"/>
      <c r="B54" s="2"/>
      <c r="C54" s="2"/>
      <c r="E54" s="3"/>
      <c r="F54" s="2"/>
      <c r="G54" s="2"/>
      <c r="H54" s="2"/>
      <c r="I54" s="3"/>
      <c r="J54" s="2"/>
      <c r="K54" s="2"/>
    </row>
    <row r="55" spans="1:11" x14ac:dyDescent="0.2">
      <c r="A55" s="1"/>
      <c r="B55" s="2"/>
      <c r="C55" s="2"/>
      <c r="E55" s="3"/>
      <c r="F55" s="2"/>
      <c r="G55" s="2"/>
      <c r="H55" s="2"/>
      <c r="I55" s="3"/>
      <c r="J55" s="2"/>
      <c r="K55" s="2"/>
    </row>
    <row r="56" spans="1:11" x14ac:dyDescent="0.2">
      <c r="A56" s="1"/>
      <c r="B56" s="2"/>
      <c r="C56" s="2"/>
      <c r="E56" s="3"/>
      <c r="F56" s="2"/>
      <c r="G56" s="2"/>
      <c r="H56" s="2"/>
      <c r="I56" s="3"/>
      <c r="J56" s="2"/>
      <c r="K56" s="2"/>
    </row>
    <row r="57" spans="1:11" x14ac:dyDescent="0.2">
      <c r="A57" s="1"/>
      <c r="B57" s="2"/>
      <c r="C57" s="2"/>
      <c r="E57" s="3"/>
      <c r="F57" s="2"/>
      <c r="G57" s="2"/>
      <c r="H57" s="2"/>
      <c r="I57" s="3"/>
      <c r="J57" s="2"/>
      <c r="K57" s="2"/>
    </row>
    <row r="58" spans="1:11" x14ac:dyDescent="0.2">
      <c r="A58" s="1"/>
      <c r="B58" s="2"/>
      <c r="C58" s="2"/>
      <c r="E58" s="3"/>
      <c r="F58" s="2"/>
      <c r="G58" s="2"/>
      <c r="H58" s="2"/>
      <c r="I58" s="3"/>
      <c r="J58" s="2"/>
      <c r="K58" s="2"/>
    </row>
    <row r="59" spans="1:11" x14ac:dyDescent="0.2">
      <c r="A59" s="1"/>
      <c r="B59" s="2"/>
      <c r="C59" s="2"/>
      <c r="E59" s="3"/>
      <c r="F59" s="2"/>
      <c r="G59" s="2"/>
      <c r="H59" s="2"/>
      <c r="I59" s="3"/>
      <c r="J59" s="2"/>
      <c r="K59" s="2"/>
    </row>
    <row r="60" spans="1:11" x14ac:dyDescent="0.2">
      <c r="A60" s="1"/>
      <c r="B60" s="2"/>
      <c r="C60" s="2"/>
      <c r="E60" s="3"/>
      <c r="F60" s="2"/>
      <c r="G60" s="2"/>
      <c r="H60" s="2"/>
      <c r="I60" s="3"/>
      <c r="J60" s="2"/>
      <c r="K60" s="3"/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3</xdr:col>
                <xdr:colOff>28575</xdr:colOff>
                <xdr:row>19</xdr:row>
                <xdr:rowOff>28575</xdr:rowOff>
              </from>
              <to>
                <xdr:col>6</xdr:col>
                <xdr:colOff>514350</xdr:colOff>
                <xdr:row>23</xdr:row>
                <xdr:rowOff>161925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 sizeWithCells="1">
              <from>
                <xdr:col>0</xdr:col>
                <xdr:colOff>161925</xdr:colOff>
                <xdr:row>19</xdr:row>
                <xdr:rowOff>161925</xdr:rowOff>
              </from>
              <to>
                <xdr:col>2</xdr:col>
                <xdr:colOff>171450</xdr:colOff>
                <xdr:row>22</xdr:row>
                <xdr:rowOff>123825</xdr:rowOff>
              </to>
            </anchor>
          </objectPr>
        </oleObject>
      </mc:Choice>
      <mc:Fallback>
        <oleObject progId="Equation.3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Data</vt:lpstr>
      <vt:lpstr>Markowitz</vt:lpstr>
      <vt:lpstr>Sharpe</vt:lpstr>
      <vt:lpstr>Markowitz (2)</vt:lpstr>
      <vt:lpstr>Sharpe (2)</vt:lpstr>
    </vt:vector>
  </TitlesOfParts>
  <Company>OPF SU Karviná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ramik</dc:creator>
  <cp:lastModifiedBy>student</cp:lastModifiedBy>
  <dcterms:created xsi:type="dcterms:W3CDTF">2007-12-09T15:00:27Z</dcterms:created>
  <dcterms:modified xsi:type="dcterms:W3CDTF">2022-11-07T16:11:31Z</dcterms:modified>
</cp:coreProperties>
</file>